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p\ЕС\47347_EP-433-Реконструкция на сграда ПКЦ\За публикуване\"/>
    </mc:Choice>
  </mc:AlternateContent>
  <bookViews>
    <workbookView xWindow="-105" yWindow="-255" windowWidth="13875" windowHeight="13140"/>
  </bookViews>
  <sheets>
    <sheet name="КС -Етап I и Етап II" sheetId="8" r:id="rId1"/>
  </sheets>
  <calcPr calcId="162913"/>
</workbook>
</file>

<file path=xl/calcChain.xml><?xml version="1.0" encoding="utf-8"?>
<calcChain xmlns="http://schemas.openxmlformats.org/spreadsheetml/2006/main">
  <c r="G34" i="8" l="1"/>
  <c r="G33" i="8"/>
  <c r="G190" i="8" l="1"/>
  <c r="G191" i="8"/>
  <c r="G192" i="8"/>
  <c r="G193" i="8"/>
  <c r="G194" i="8"/>
  <c r="G195" i="8"/>
  <c r="G170" i="8" l="1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69" i="8"/>
  <c r="G196" i="8" s="1"/>
  <c r="G201" i="8" l="1"/>
  <c r="G200" i="8"/>
  <c r="G199" i="8"/>
  <c r="G198" i="8"/>
  <c r="G202" i="8" s="1"/>
  <c r="G166" i="8"/>
  <c r="G165" i="8"/>
  <c r="G164" i="8"/>
  <c r="G163" i="8"/>
  <c r="G162" i="8"/>
  <c r="G161" i="8"/>
  <c r="G160" i="8"/>
  <c r="G159" i="8"/>
  <c r="G158" i="8"/>
  <c r="G156" i="8"/>
  <c r="G167" i="8" s="1"/>
  <c r="G203" i="8" s="1"/>
  <c r="G150" i="8" l="1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5" i="8"/>
  <c r="G104" i="8"/>
  <c r="G103" i="8"/>
  <c r="G102" i="8"/>
  <c r="G101" i="8"/>
  <c r="G100" i="8"/>
  <c r="G99" i="8"/>
  <c r="G98" i="8"/>
  <c r="G97" i="8"/>
  <c r="G96" i="8"/>
  <c r="G95" i="8"/>
  <c r="G94" i="8"/>
  <c r="G90" i="8"/>
  <c r="G89" i="8"/>
  <c r="G88" i="8"/>
  <c r="G87" i="8"/>
  <c r="G86" i="8"/>
  <c r="G85" i="8"/>
  <c r="G84" i="8"/>
  <c r="G83" i="8"/>
  <c r="G82" i="8"/>
  <c r="G81" i="8"/>
  <c r="G80" i="8"/>
  <c r="G79" i="8"/>
  <c r="G77" i="8"/>
  <c r="G76" i="8"/>
  <c r="G75" i="8"/>
  <c r="G74" i="8"/>
  <c r="G73" i="8"/>
  <c r="G72" i="8"/>
  <c r="G71" i="8"/>
  <c r="G70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5" i="8"/>
  <c r="G32" i="8"/>
  <c r="G30" i="8"/>
  <c r="G29" i="8"/>
  <c r="G28" i="8"/>
  <c r="G27" i="8"/>
  <c r="G25" i="8"/>
  <c r="G24" i="8"/>
  <c r="G23" i="8"/>
  <c r="G22" i="8"/>
  <c r="G21" i="8"/>
  <c r="G20" i="8"/>
  <c r="G19" i="8"/>
  <c r="G18" i="8"/>
  <c r="G16" i="8"/>
  <c r="G15" i="8"/>
  <c r="G14" i="8"/>
  <c r="G13" i="8"/>
  <c r="G12" i="8"/>
  <c r="G11" i="8"/>
  <c r="G10" i="8"/>
  <c r="G36" i="8" l="1"/>
  <c r="G91" i="8"/>
  <c r="G151" i="8"/>
  <c r="G67" i="8"/>
  <c r="G152" i="8" s="1"/>
  <c r="G204" i="8" s="1"/>
  <c r="G205" i="8" l="1"/>
  <c r="G206" i="8" s="1"/>
</calcChain>
</file>

<file path=xl/sharedStrings.xml><?xml version="1.0" encoding="utf-8"?>
<sst xmlns="http://schemas.openxmlformats.org/spreadsheetml/2006/main" count="453" uniqueCount="247">
  <si>
    <t>№</t>
  </si>
  <si>
    <t>Ед.мярка</t>
  </si>
  <si>
    <t>Количество</t>
  </si>
  <si>
    <t>Топлоизолация на външни стени</t>
  </si>
  <si>
    <t>1.1.</t>
  </si>
  <si>
    <t>м2</t>
  </si>
  <si>
    <t>1.2.</t>
  </si>
  <si>
    <t>Подмяна на дограма и врати</t>
  </si>
  <si>
    <t>2.1.</t>
  </si>
  <si>
    <t>2.2.</t>
  </si>
  <si>
    <t>Премахване на обрушена мазилка по външни стени</t>
  </si>
  <si>
    <t>м'</t>
  </si>
  <si>
    <t>1.3.</t>
  </si>
  <si>
    <t>1.4.</t>
  </si>
  <si>
    <t>бр</t>
  </si>
  <si>
    <t>м3</t>
  </si>
  <si>
    <t>2.3.</t>
  </si>
  <si>
    <t>Доставка и монтаж на вграден PVC профил с водокап с мрежа</t>
  </si>
  <si>
    <t>2.4.</t>
  </si>
  <si>
    <t>2.5.</t>
  </si>
  <si>
    <t>Ремонт на покрив</t>
  </si>
  <si>
    <t>3.1.</t>
  </si>
  <si>
    <t>Други</t>
  </si>
  <si>
    <t>4.1.</t>
  </si>
  <si>
    <t>Извозване на отпадъци до депо</t>
  </si>
  <si>
    <t>Изкоп</t>
  </si>
  <si>
    <t>Обратен наси</t>
  </si>
  <si>
    <t>П. Бетон С8/10</t>
  </si>
  <si>
    <t>Кофраж</t>
  </si>
  <si>
    <t>Армировка В235, В500 - Основи</t>
  </si>
  <si>
    <t>кг.</t>
  </si>
  <si>
    <t>Инжекционна система за анкериране на шпилки M16</t>
  </si>
  <si>
    <t>Шпилки М16x200 (клас 8.8) (1ш+2г)</t>
  </si>
  <si>
    <t>Инжекционна система за анкериране на шпилки M12</t>
  </si>
  <si>
    <t>Стоманена конструкция - укрепване на дограма</t>
  </si>
  <si>
    <t>Шпилки М8x90 (клас 5.8) (1ш+2г)</t>
  </si>
  <si>
    <t>АКЗ защита - външни противопожарни стълби</t>
  </si>
  <si>
    <t>АКЗ защита - укрепващи профили на дограма</t>
  </si>
  <si>
    <t xml:space="preserve">Демонтаж на осветителни тела от фасада в комплект с  рогатка </t>
  </si>
  <si>
    <t>бр.</t>
  </si>
  <si>
    <t>Демонтаж на мълниезащитен спусък - 10м и крепежни елементи</t>
  </si>
  <si>
    <t>Монтаж на съществуващ  мълниезащитен спусък  плътно до фасадата включително и крепежни елементи със свързване към същ. мълниезащ инсталация на покрива</t>
  </si>
  <si>
    <t xml:space="preserve">Доставка и монтаж на ревизиона кутия с клема </t>
  </si>
  <si>
    <t>1.5.</t>
  </si>
  <si>
    <t>Направа на връзки между заземителна и мълниезащитна инсталация</t>
  </si>
  <si>
    <t>1.6.</t>
  </si>
  <si>
    <t xml:space="preserve">Измерване стойностите на защитното заземление от лицензирана лаборатория </t>
  </si>
  <si>
    <t>1</t>
  </si>
  <si>
    <t>2</t>
  </si>
  <si>
    <t>м.л.</t>
  </si>
  <si>
    <t>3</t>
  </si>
  <si>
    <t>4</t>
  </si>
  <si>
    <t>5</t>
  </si>
  <si>
    <t>6</t>
  </si>
  <si>
    <t>7</t>
  </si>
  <si>
    <t>8</t>
  </si>
  <si>
    <t>9</t>
  </si>
  <si>
    <t>Демонтаж на металоконструкции</t>
  </si>
  <si>
    <t>10</t>
  </si>
  <si>
    <t>11</t>
  </si>
  <si>
    <t>II.Нови инсталации</t>
  </si>
  <si>
    <t>Oтопление</t>
  </si>
  <si>
    <t>Доставка и м-ж на РР муфи - Ф63х5.8</t>
  </si>
  <si>
    <t>12</t>
  </si>
  <si>
    <t>13</t>
  </si>
  <si>
    <t>14</t>
  </si>
  <si>
    <t>15</t>
  </si>
  <si>
    <t>16</t>
  </si>
  <si>
    <t xml:space="preserve">Хидравлична проба на тръбна мрежа </t>
  </si>
  <si>
    <t>17</t>
  </si>
  <si>
    <t>Пусково наладъчна работа на отоплителната инсталацията с брой точки</t>
  </si>
  <si>
    <t>бр.т.</t>
  </si>
  <si>
    <t>18</t>
  </si>
  <si>
    <t>19</t>
  </si>
  <si>
    <t>Доставка и м-ж на металоконструкции</t>
  </si>
  <si>
    <t>Вентилация</t>
  </si>
  <si>
    <t>Единични проби на вентилатор</t>
  </si>
  <si>
    <t>2.6.</t>
  </si>
  <si>
    <t>2.7.</t>
  </si>
  <si>
    <t>2.8.</t>
  </si>
  <si>
    <t>2.9.</t>
  </si>
  <si>
    <t>Ед.цена</t>
  </si>
  <si>
    <t xml:space="preserve">Обект: </t>
  </si>
  <si>
    <t>Пробиване на отвори Ø18-Ø20</t>
  </si>
  <si>
    <t>Пробиване на отвори Ø12</t>
  </si>
  <si>
    <t>Пробиване на отвори Ø10-12</t>
  </si>
  <si>
    <t>Доставка и монтаж на захранващ кабел СВТ 3х1,5мм²</t>
  </si>
  <si>
    <t>Част:  Архитектура</t>
  </si>
  <si>
    <t>Част: Конструктивна</t>
  </si>
  <si>
    <t xml:space="preserve">Част: ОВК </t>
  </si>
  <si>
    <t>Всичко по част: ОВиК</t>
  </si>
  <si>
    <t>Всичко по част: Електро</t>
  </si>
  <si>
    <t>Всичко по част: Архитектура</t>
  </si>
  <si>
    <t>Всичко по част: Конструктивна</t>
  </si>
  <si>
    <t>Стойност</t>
  </si>
  <si>
    <r>
      <t xml:space="preserve">ОБЩА СТОЙНОСТ  ЕТАП I </t>
    </r>
    <r>
      <rPr>
        <sz val="11"/>
        <color theme="1"/>
        <rFont val="Arial"/>
        <family val="2"/>
        <charset val="204"/>
      </rPr>
      <t>(</t>
    </r>
    <r>
      <rPr>
        <sz val="10"/>
        <color theme="1"/>
        <rFont val="Arial"/>
        <family val="2"/>
        <charset val="204"/>
      </rPr>
      <t>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</si>
  <si>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t>Демонтаж и последващ монтаж на съществуващ климатик (във връзка с монтажа на топлоизолация)</t>
  </si>
  <si>
    <r>
      <t xml:space="preserve">Полагане на топлоизолационна система (доставка и монтаж) по </t>
    </r>
    <r>
      <rPr>
        <i/>
        <sz val="11"/>
        <rFont val="Arial"/>
        <family val="2"/>
        <charset val="204"/>
      </rPr>
      <t>цокъл</t>
    </r>
    <r>
      <rPr>
        <sz val="11"/>
        <rFont val="Arial"/>
        <family val="2"/>
        <charset val="204"/>
      </rPr>
      <t xml:space="preserve"> на външни стени от EPS, дебелина 10 см., коеф. на топлопроводимост λ=0,035W/mK, включително шпакловка, лепилна маса, стъклофибърна мрежа (алкалоустойчива), дюбели, грунд и мозаечна мазилка</t>
    </r>
  </si>
  <si>
    <r>
      <t xml:space="preserve">Полагане на топлоизолационна система (доставка и монтаж) по </t>
    </r>
    <r>
      <rPr>
        <i/>
        <sz val="11"/>
        <rFont val="Arial"/>
        <family val="2"/>
        <charset val="204"/>
      </rPr>
      <t>външни стени</t>
    </r>
    <r>
      <rPr>
        <sz val="11"/>
        <rFont val="Arial"/>
        <family val="2"/>
        <charset val="204"/>
      </rPr>
      <t xml:space="preserve"> от EPS, дебелина 10 см., коеф. на топлопроводимост λ=0,035W/mK, включително шпакловка, лепилна маса, стъклофибърна мрежа (алкалоустойчива), дюбели, грунд, силикатна мазилка и скеле</t>
    </r>
  </si>
  <si>
    <t>Подзиждане пред фасадните колони на конструкцията, до изравняване с фасадната плоскост с газобетонови блокчета, включително шпакловка, грундиране и боядисване с латекс</t>
  </si>
  <si>
    <r>
      <t xml:space="preserve">ОБЩА СТОЙНОСТ  ЕТАП II </t>
    </r>
    <r>
      <rPr>
        <sz val="11"/>
        <color theme="1"/>
        <rFont val="Arial"/>
        <family val="2"/>
        <charset val="204"/>
      </rPr>
      <t>(без ДДС)</t>
    </r>
    <r>
      <rPr>
        <b/>
        <sz val="11"/>
        <color theme="1"/>
        <rFont val="Arial"/>
        <family val="2"/>
        <charset val="204"/>
      </rPr>
      <t>:</t>
    </r>
  </si>
  <si>
    <t>Полагане на топлоизолационна система по външни стени от EPS, дебелина 10 см., коеф. на топлопроводимост λ=0,035W/mK, включително шпакловка, лепилна маса, стъклофибърна мрежа (алкалоустойчива), дюбели, грунд, силикатна мазилка и спускане с алпинист</t>
  </si>
  <si>
    <t>Полагане по външни стени на противопожарни ивици от минерална вата с дебелина 10см, обемна плътност 100 кг/м2 и широчина 0,5м,включително шпакловка, лепилна маса, стъклофибърна мрежа (алкалоустойчива), дюбели, грунд, мазилка и скеле</t>
  </si>
  <si>
    <t>Доставка и монтаж на топлоизолация обръщане около прозорци XPS с деб. 4 см, вкл. контактен грунд, лепило,мрежа (алкалоустойчива),крепежни елементи, шпакловка и мазилка</t>
  </si>
  <si>
    <t>1.7.</t>
  </si>
  <si>
    <t>Демонтаж и подмяна на съществуващи врати с ПВЦ врати с коефициент на топлопреминаване  = 1,9 W/m2K (външна единична врата)</t>
  </si>
  <si>
    <t>Демонтаж и подмяна на съществуващи врати с алуминиева топлоизолирана ролетна врата с коефициент на топлопреминаване =2,2 W/m2K (1бр. -външна врата)</t>
  </si>
  <si>
    <t>Монтаж на ръбоохранителни лайсни</t>
  </si>
  <si>
    <t>Доставка и монтаж на външни подпрозоречни первази от ламарина, прахово боядисана (включително за прозорците, които няма да се подменят)</t>
  </si>
  <si>
    <t>Доставка и монтаж на вътрешни подпрозоречни первази от PVC</t>
  </si>
  <si>
    <t>Демонтаж и монтаж на нова ламаринена обшивка на бордовете на покрива на сградата.</t>
  </si>
  <si>
    <t>Демонтаж на 10 бр. шапки на покривни отвори</t>
  </si>
  <si>
    <t>Запушване на 7бр. Отвори на покрива по детайл в част "Архитектура" и част "Конструктивна",  включително необходимите допълнителни съоръжения за изпълнението на СМР</t>
  </si>
  <si>
    <t>Предварително изготвяне на отвор за монтаж на вентилатори съгласно детайли част " Архитектура" и част "Конструктивна",  включително необходимите допълнителни съоръжения за изпълнението на СМР</t>
  </si>
  <si>
    <t>3.2.</t>
  </si>
  <si>
    <t>3.3.</t>
  </si>
  <si>
    <t>3.4.</t>
  </si>
  <si>
    <t>4.2.</t>
  </si>
  <si>
    <t>Демонтиране на 2бр. тръби излизащи от прозорците на южната фасада</t>
  </si>
  <si>
    <t>Монтаж на нова изолация на покрива по детайл,  на трите пристройки от южната страна на сградата</t>
  </si>
  <si>
    <t>Изкърпване на мазилката и боядисване със силикатна мазилка на трите пристройки от южната страна</t>
  </si>
  <si>
    <t xml:space="preserve">Демонтаж и подмяна на съществуващи врати с ПВЦ врати на трите пристройки от южната страна на фасадата с коефициент на топлопреминаване  = 1,9 W/m2K </t>
  </si>
  <si>
    <t>Разваляне на съществуваща подова настилка и доставка и монтаж на нова саморазливна настилка (работилница)</t>
  </si>
  <si>
    <t>Направа на изравнителна замазка на пода(работилница)</t>
  </si>
  <si>
    <t>Демонтаж и подмяна на съществуваща вътрешна врата (ГТНН)</t>
  </si>
  <si>
    <t>Премахване на обрушената боя, запълване на пукнатини, грундиране и боядисване (два слоя) във всички помещения (без машинната зала)</t>
  </si>
  <si>
    <t>Освежаване (боядисване) на пасарелка</t>
  </si>
  <si>
    <t>Разрушаване на фасаден панел с дебелина до 20-25cm</t>
  </si>
  <si>
    <t>Бетон С20/25, Вм150, Вв0,6</t>
  </si>
  <si>
    <t xml:space="preserve"> ВЪНШНА ПРОЖАРНИКАРСКА СТЪЛБА по ос "1" / "Д" </t>
  </si>
  <si>
    <t>Изкоп под стълба</t>
  </si>
  <si>
    <t>Обратен наси под стълба</t>
  </si>
  <si>
    <t>П. Бетон С8/10 под стълба</t>
  </si>
  <si>
    <t>Бетон С20/25 под стълба</t>
  </si>
  <si>
    <t>Кофраж под стълба</t>
  </si>
  <si>
    <t>Армировка В235, В500 под стълба</t>
  </si>
  <si>
    <t>Шпилки М12x200 (клас 5.8) (1ш+2г)</t>
  </si>
  <si>
    <t>А. Болтове М12x68 (клас 5.8) (1ш+2г)</t>
  </si>
  <si>
    <t>АКЗ защита - укрепващи профили на отвор</t>
  </si>
  <si>
    <t>Доставка и монтаж на LED прожектор 100W на фасада IP 65</t>
  </si>
  <si>
    <t xml:space="preserve">Силова  инсталация </t>
  </si>
  <si>
    <t xml:space="preserve">Демонтаж и преместване на табла Т управл. вентил  </t>
  </si>
  <si>
    <t xml:space="preserve">Демонтаж и преместване на табла Т газ сигнал.  </t>
  </si>
  <si>
    <t xml:space="preserve">Демонтаж на същесвуващи кабелни изводи за захранване на аварийната вентилация </t>
  </si>
  <si>
    <t>Демонтаж и обратен монтаж на  същесвуващи кабелни изводи на газ сигнализационна инсталация</t>
  </si>
  <si>
    <t>Доставка на кабел тип СВТ 5 х 2,5мм²
 включително всички необходими, съпътстващи  и допълнителни дейности и съоръжения за изпълнението на съответната дейност</t>
  </si>
  <si>
    <t>м.</t>
  </si>
  <si>
    <t>Доставка на кабел тип СВТ 3 х 1,5мм²</t>
  </si>
  <si>
    <t xml:space="preserve">Доставка и монатаж на метални ( газови ) тръби ф 32 в комплект с крепежни елементи </t>
  </si>
  <si>
    <t xml:space="preserve">Изтегляне на кабел в тръба </t>
  </si>
  <si>
    <t xml:space="preserve">Полагане на кабел по съществуваща кабелна скара </t>
  </si>
  <si>
    <t>Доставка и монтаж на гофрирано армиран шлаух ф 32 по стена</t>
  </si>
  <si>
    <t>Доставка и монтаж на гофрирано  шлаух ф 25 по стена ( неподържаща горенето)</t>
  </si>
  <si>
    <t>Доставка и монтаж на разклонителна кутия IP 55  90x90x52мм</t>
  </si>
  <si>
    <t>Демонтаж на осев вентилатор 21000м3/ч  с ед.тегло 20кг, к.м.+6.00м</t>
  </si>
  <si>
    <t>Демонтаж на ребрести отоплителни тела 3 реда DN65, L=2м с ед.тегло 50кг</t>
  </si>
  <si>
    <t>Демонтаж на радиатор с ед.тегло 100кг</t>
  </si>
  <si>
    <t>Демонтаж на стоманена тръба със среден диаметър 1 1/2" с ед.тегло 3.11кг/м</t>
  </si>
  <si>
    <t>Демонтаж на стоманена тръба 3/4" с ед.тегло 1.13кг/м</t>
  </si>
  <si>
    <t>Демонтаж на спирателна арматура 1"</t>
  </si>
  <si>
    <t>Демонтаж на стоманена тръба DN200 с ед.тегло 22кг/м</t>
  </si>
  <si>
    <t>Демонтаж на изолация от вата с деб.60мм и поцинкована ламарина 0.8мм</t>
  </si>
  <si>
    <t>Доставка и монтаж на топловъздушен апарат на вода 22квт.</t>
  </si>
  <si>
    <t>Доставка и м-ж на РР тръба SDR11 - Ф63х5.8</t>
  </si>
  <si>
    <t>Доставка и м-ж на РР тръба SDR11 - Ф75х6.8</t>
  </si>
  <si>
    <t>Доставка и м-ж на РР муфи - Ф75х6.8</t>
  </si>
  <si>
    <t>Доставка и м-ж на спирателна арматура DN50</t>
  </si>
  <si>
    <t>Доставка и м-ж на спирателна арматура DN65</t>
  </si>
  <si>
    <t>Направа и м-ж на дренажен възел 1/2", състоящ се от:</t>
  </si>
  <si>
    <t>спирателна арматура 1/2" - 1бр.</t>
  </si>
  <si>
    <t>стоманена тръба 1/ 2" - 1.5м</t>
  </si>
  <si>
    <t>Доставка и м-ж на тройник РР Ф63х5.8/Ф75х6.8/Ф63х5.8</t>
  </si>
  <si>
    <t>Доставка и м-ж на равнопроходен тройник РР Ф75х6.8</t>
  </si>
  <si>
    <t>Доставка и м-ж на РР коляно 90° Ф75х6.8</t>
  </si>
  <si>
    <t>Доставка и м-ж на РР коляно 90° Ф63х5.8</t>
  </si>
  <si>
    <t>Доставка и м-ж на изолация с микроклетъчна структура с деб 9мм за трб. Ф63х5.8 и Ф75х6.8</t>
  </si>
  <si>
    <t>Доставка и м-ж на опора хамутна със скоба за трб. Ф63х5.8 и Ф75х6.8</t>
  </si>
  <si>
    <t xml:space="preserve">Доставка и м-ж на покривен вентилатор Ех изпълнение с дебит 21000м3/ч включително необходимите допълнителни съоръжения за изпълнението на СМР </t>
  </si>
  <si>
    <t>Направа и м-ж на подвижни жалузийни решетки (ПЖР) с  ел.задвижване и размери 2х1.2м</t>
  </si>
  <si>
    <t>Доставка и м-ж на мрeжа предпазна за ПЖР с отвори 5х5мм</t>
  </si>
  <si>
    <t>I. Демонтажни работи</t>
  </si>
  <si>
    <t>Монтаж на решетки тип(желузи неподвижни) на трите прозоречни отвора на пристройки по южна фасада.</t>
  </si>
  <si>
    <t xml:space="preserve">Доставка и монтаж на автоматични обезвъздушители  1/2" </t>
  </si>
  <si>
    <t>Доставка и монтаж на радиаторни вентили с термостатна глава 1/2”</t>
  </si>
  <si>
    <t>Също, но секретни вентили за връщащият аншлус ½”</t>
  </si>
  <si>
    <t>Доставка и м-ж на РР тръба SDR11 - Ф25х2.3</t>
  </si>
  <si>
    <t>Доставка и м-ж на РР тръба SDR11 - Ф32х2.9</t>
  </si>
  <si>
    <t>Доставка и м-ж на РР муфи - Ф25х2.3</t>
  </si>
  <si>
    <t>Доставка и м-ж на РР муфи - Ф32х2.9</t>
  </si>
  <si>
    <t>Доставка и м-ж на спирателна арматура 1"</t>
  </si>
  <si>
    <t>Доставка и м-ж на коляно РР 90°   Ф25х2.3</t>
  </si>
  <si>
    <t>Доставка и м-ж на коляно РР 90°   Ф32х2.9</t>
  </si>
  <si>
    <t>Доставка и м-ж на преход  РР Ф75х6.8/Ф32х2.9</t>
  </si>
  <si>
    <t>Доставка и м-ж на преход  РР Ф32х2.9/Ф25х2.3</t>
  </si>
  <si>
    <t>Доставка и м-ж на равнопроходен тройник РР Ф25х2.3</t>
  </si>
  <si>
    <t>Доставка и м-ж на изолация с микроклетъчна структура с деб 9мм за трб. Ф25х2.3 и Ф32х2.9</t>
  </si>
  <si>
    <t>Доставка и м-ж на опора хамутна със скоба за трб. Ф25х2.3 и Ф32х2.9</t>
  </si>
  <si>
    <t>част Електро</t>
  </si>
  <si>
    <t xml:space="preserve">Демонтаж на съществуващи осветителни тела </t>
  </si>
  <si>
    <t>Доставка и Монтаж на осветително тяло тип  LED 60W 4500K IP65  за открит монтаж 150/8,6 см</t>
  </si>
  <si>
    <t xml:space="preserve">Доставка на кабел тип СВТ 3х1,5 мм² </t>
  </si>
  <si>
    <t xml:space="preserve">Полагане на кабел на скоби по стена над окачен таван </t>
  </si>
  <si>
    <t xml:space="preserve">Полагане на кабел на скоби по стена  </t>
  </si>
  <si>
    <t>Полагане на кабел открито на скоби по таван</t>
  </si>
  <si>
    <t xml:space="preserve">Доставка и монатаж на ключ обикновен </t>
  </si>
  <si>
    <t xml:space="preserve">Доставка и монтаж на гофрирано армиран шлаух 
ф 32 </t>
  </si>
  <si>
    <t xml:space="preserve">Демонтаж и пренасочване на съществуващ захранващ кабел - 3м </t>
  </si>
  <si>
    <t>LED панел  600х600см , 40W, 4200K за вграждане в окачен таван</t>
  </si>
  <si>
    <t>LED панел  600х600см , 40W, 4200K за повърхностен монтаж</t>
  </si>
  <si>
    <t>Доставка и монтаж на LED прожектор 50W   4500 К</t>
  </si>
  <si>
    <t>Доставка и монтаж на LED прожектор 100W   4500К</t>
  </si>
  <si>
    <t xml:space="preserve">Доставка и монтаж на LED осветително тяло  за монтаж на стена и таван 12W  3000К IP54  
( плафон/ аплик) </t>
  </si>
  <si>
    <t xml:space="preserve">Доставка и монтаж на бутон за звънчева инсталация - открит монтаж </t>
  </si>
  <si>
    <t>Доставка и монтаж на DIN  шина - L-1м</t>
  </si>
  <si>
    <t>Доставка и монтаж на радиатори алуминиеви с височина  между нипелите 500мм с tw = 90/70⁰С с топлинна мощност 165W за ребро, к-т с 2бр. конзоли за стена -13 ребра</t>
  </si>
  <si>
    <t>Доставка и монтаж на радиатори алуминиеви с височина  между нипелите 500мм с tw = 90/70⁰С с топлинна мощност 165W за ребро, к-т с 2бр. конзоли за стена -14 ребра</t>
  </si>
  <si>
    <t>ЦЕНОВА ТАБЛИЦА</t>
  </si>
  <si>
    <r>
      <t xml:space="preserve">ОБЩА СТОЙНОСТ  ЗА СТРОЕЖА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</si>
  <si>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t>Наименование на строително-монтажни работи - ЕТАП I</t>
  </si>
  <si>
    <r>
      <t>Реконструкция на сграда “</t>
    </r>
    <r>
      <rPr>
        <b/>
        <sz val="11"/>
        <rFont val="Arial"/>
        <family val="2"/>
        <charset val="204"/>
      </rPr>
      <t>Парокотелна централа</t>
    </r>
    <r>
      <rPr>
        <sz val="11"/>
        <rFont val="Arial"/>
        <family val="2"/>
        <charset val="204"/>
      </rPr>
      <t>” в ПСОВ “Кубратово”, находящa се в град  София, Столична община – район “Сердика”, поземлен имот с идентификатор: 68134.519.15 - Етапи I и II</t>
    </r>
  </si>
  <si>
    <t>Монтаж и демонтаж на неплътна ограда</t>
  </si>
  <si>
    <t>м1</t>
  </si>
  <si>
    <t>Информационно табло</t>
  </si>
  <si>
    <t>Химическа тоалетна - преносима</t>
  </si>
  <si>
    <t>Преносим контейнер за санитарно-битови нужди</t>
  </si>
  <si>
    <t>Описание на строително-монтажни работи - ЕТАП II</t>
  </si>
  <si>
    <t xml:space="preserve">Доставка и монтаж на  звънец електронен /захр. Напрежение 12V/ </t>
  </si>
  <si>
    <t>Доставка и монтаж на трансформатор 220/12V</t>
  </si>
  <si>
    <t xml:space="preserve">Усилване на врата и запушване отвори покрив </t>
  </si>
  <si>
    <t>Евакуационно осветление</t>
  </si>
  <si>
    <t>Доставка и монтаж на предпазител 1Р 10А</t>
  </si>
  <si>
    <t>Доставка и монтаж на евакуационно осветително тяло с пиктограма стрелка с вграден източник на захранване за автономия мин. 60min</t>
  </si>
  <si>
    <t>Доставка и монтаж на евакуационно осветително тяло с надпис "EXIT"  с вграден източник на захранване за автономия мин. 60min</t>
  </si>
  <si>
    <t>Доставка и монтаж на евакуационно осветително тяло с  вграден източник на захранване за автономия мин. 60min</t>
  </si>
  <si>
    <t xml:space="preserve">Доставка и монтаж на кабел тип СВТ 3х1,5мм² </t>
  </si>
  <si>
    <r>
      <t xml:space="preserve">Непредвидени разходи (5%)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</si>
  <si>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ОБЩА СТОЙНОСТ НА ДОГОВОРА (5%)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</si>
  <si>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>Част: Електро</t>
    </r>
    <r>
      <rPr>
        <sz val="11"/>
        <color rgb="FF0070C0"/>
        <rFont val="Arial"/>
        <family val="2"/>
        <charset val="204"/>
      </rPr>
      <t xml:space="preserve"> (съпътстващи дейности)</t>
    </r>
  </si>
  <si>
    <t>всичко по част: Архитектурна</t>
  </si>
  <si>
    <t>всичко по част: Електро:</t>
  </si>
  <si>
    <t>част ПЛАН ЗА БЕЗОПАСНОСТ И ЗДРАВЕ</t>
  </si>
  <si>
    <t>всичко по част: ПБЗ:</t>
  </si>
  <si>
    <t>Депониране на почистена от стъкла демонтирана метална дограма и метални отпадъци на посочена площадка на ПСОВ</t>
  </si>
  <si>
    <t>т</t>
  </si>
  <si>
    <t>Извозване на отпадъци от бетон</t>
  </si>
  <si>
    <t>Извозване на отпадъци от стъкло</t>
  </si>
  <si>
    <t xml:space="preserve">Демонтаж и подмяна на съществуваща дограма с алуминиева дограма с коефициент на топлопреминаване = 1,7 W/m2K вкл. скеле (с изключение на прозорците със сменена дограма)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</si>
</sst>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лв&quot;_-;\-* #,##0.00\ &quot;лв&quot;_-;_-* &quot;-&quot;??\ &quot;лв&quot;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i/>
      <sz val="11"/>
      <name val="Arial"/>
      <family val="2"/>
      <charset val="204"/>
    </font>
    <font>
      <b/>
      <sz val="11"/>
      <color rgb="FF0070C0"/>
      <name val="Arial"/>
      <family val="2"/>
      <charset val="204"/>
    </font>
    <font>
      <sz val="11"/>
      <color rgb="FF0070C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13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3" borderId="1" xfId="0" applyFont="1" applyFill="1" applyBorder="1"/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1" applyFont="1" applyFill="1" applyBorder="1"/>
    <xf numFmtId="0" fontId="5" fillId="0" borderId="1" xfId="1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2" applyFont="1" applyBorder="1" applyAlignment="1"/>
    <xf numFmtId="49" fontId="4" fillId="4" borderId="1" xfId="2" applyNumberFormat="1" applyFont="1" applyFill="1" applyBorder="1" applyAlignment="1">
      <alignment horizontal="center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vertical="top" wrapText="1"/>
    </xf>
    <xf numFmtId="0" fontId="4" fillId="4" borderId="1" xfId="2" applyFont="1" applyFill="1" applyBorder="1"/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4" fillId="4" borderId="1" xfId="2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3" applyFont="1" applyFill="1" applyBorder="1" applyAlignment="1">
      <alignment horizontal="center"/>
    </xf>
    <xf numFmtId="0" fontId="5" fillId="0" borderId="0" xfId="0" applyFont="1" applyAlignment="1"/>
    <xf numFmtId="0" fontId="5" fillId="0" borderId="3" xfId="0" applyFont="1" applyBorder="1"/>
    <xf numFmtId="0" fontId="7" fillId="3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indent="3"/>
    </xf>
    <xf numFmtId="16" fontId="4" fillId="0" borderId="3" xfId="0" applyNumberFormat="1" applyFont="1" applyFill="1" applyBorder="1" applyAlignment="1">
      <alignment horizontal="right" vertical="center" indent="3"/>
    </xf>
    <xf numFmtId="0" fontId="7" fillId="3" borderId="3" xfId="0" applyFont="1" applyFill="1" applyBorder="1" applyAlignment="1">
      <alignment horizontal="right" vertical="center" indent="5"/>
    </xf>
    <xf numFmtId="0" fontId="4" fillId="0" borderId="3" xfId="0" applyFont="1" applyBorder="1" applyAlignment="1">
      <alignment horizontal="right" vertical="center" indent="3"/>
    </xf>
    <xf numFmtId="0" fontId="5" fillId="0" borderId="3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4" borderId="3" xfId="2" applyNumberFormat="1" applyFont="1" applyFill="1" applyBorder="1" applyAlignment="1">
      <alignment horizontal="left" vertical="top" indent="4"/>
    </xf>
    <xf numFmtId="2" fontId="4" fillId="4" borderId="3" xfId="2" applyNumberFormat="1" applyFont="1" applyFill="1" applyBorder="1" applyAlignment="1">
      <alignment horizontal="left" vertical="top" indent="4"/>
    </xf>
    <xf numFmtId="49" fontId="4" fillId="4" borderId="3" xfId="2" applyNumberFormat="1" applyFont="1" applyFill="1" applyBorder="1" applyAlignment="1">
      <alignment horizontal="center" vertical="top"/>
    </xf>
    <xf numFmtId="0" fontId="5" fillId="0" borderId="9" xfId="0" applyFont="1" applyBorder="1"/>
    <xf numFmtId="0" fontId="11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1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/>
    <xf numFmtId="4" fontId="4" fillId="0" borderId="2" xfId="0" applyNumberFormat="1" applyFont="1" applyFill="1" applyBorder="1" applyAlignment="1">
      <alignment horizontal="right" indent="2"/>
    </xf>
    <xf numFmtId="4" fontId="7" fillId="3" borderId="1" xfId="0" applyNumberFormat="1" applyFont="1" applyFill="1" applyBorder="1" applyAlignment="1">
      <alignment horizontal="right" indent="2"/>
    </xf>
    <xf numFmtId="4" fontId="4" fillId="0" borderId="1" xfId="0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right" indent="2"/>
    </xf>
    <xf numFmtId="4" fontId="4" fillId="0" borderId="1" xfId="0" applyNumberFormat="1" applyFont="1" applyBorder="1" applyAlignment="1">
      <alignment horizontal="right" indent="2"/>
    </xf>
    <xf numFmtId="4" fontId="5" fillId="0" borderId="1" xfId="3" applyNumberFormat="1" applyFont="1" applyFill="1" applyBorder="1" applyAlignment="1">
      <alignment horizontal="right" indent="2"/>
    </xf>
    <xf numFmtId="4" fontId="5" fillId="0" borderId="1" xfId="0" applyNumberFormat="1" applyFont="1" applyBorder="1" applyAlignment="1">
      <alignment horizontal="right" indent="2"/>
    </xf>
    <xf numFmtId="4" fontId="4" fillId="0" borderId="1" xfId="2" applyNumberFormat="1" applyFont="1" applyBorder="1" applyAlignment="1">
      <alignment horizontal="right" indent="2"/>
    </xf>
    <xf numFmtId="4" fontId="4" fillId="4" borderId="1" xfId="2" applyNumberFormat="1" applyFont="1" applyFill="1" applyBorder="1" applyAlignment="1">
      <alignment horizontal="right" indent="2"/>
    </xf>
    <xf numFmtId="4" fontId="5" fillId="0" borderId="0" xfId="0" applyNumberFormat="1" applyFont="1"/>
    <xf numFmtId="4" fontId="11" fillId="0" borderId="15" xfId="0" applyNumberFormat="1" applyFont="1" applyFill="1" applyBorder="1"/>
    <xf numFmtId="4" fontId="5" fillId="0" borderId="10" xfId="0" applyNumberFormat="1" applyFont="1" applyBorder="1"/>
    <xf numFmtId="4" fontId="7" fillId="3" borderId="7" xfId="0" applyNumberFormat="1" applyFont="1" applyFill="1" applyBorder="1" applyAlignment="1">
      <alignment horizontal="center" vertical="center"/>
    </xf>
    <xf numFmtId="4" fontId="5" fillId="0" borderId="7" xfId="0" applyNumberFormat="1" applyFont="1" applyBorder="1"/>
    <xf numFmtId="4" fontId="4" fillId="3" borderId="7" xfId="0" applyNumberFormat="1" applyFont="1" applyFill="1" applyBorder="1"/>
    <xf numFmtId="4" fontId="5" fillId="0" borderId="8" xfId="0" applyNumberFormat="1" applyFont="1" applyBorder="1"/>
    <xf numFmtId="0" fontId="8" fillId="0" borderId="6" xfId="0" applyFont="1" applyFill="1" applyBorder="1" applyAlignment="1">
      <alignment horizontal="center" vertical="center" wrapText="1"/>
    </xf>
    <xf numFmtId="4" fontId="11" fillId="5" borderId="1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left"/>
    </xf>
    <xf numFmtId="4" fontId="5" fillId="0" borderId="0" xfId="0" applyNumberFormat="1" applyFont="1" applyBorder="1"/>
    <xf numFmtId="4" fontId="5" fillId="0" borderId="0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4" fontId="12" fillId="5" borderId="0" xfId="0" applyNumberFormat="1" applyFont="1" applyFill="1" applyAlignment="1">
      <alignment horizontal="center" vertical="center" wrapText="1"/>
    </xf>
    <xf numFmtId="4" fontId="12" fillId="5" borderId="0" xfId="0" applyNumberFormat="1" applyFont="1" applyFill="1" applyAlignment="1">
      <alignment horizontal="center" vertical="center"/>
    </xf>
    <xf numFmtId="4" fontId="8" fillId="0" borderId="0" xfId="0" applyNumberFormat="1" applyFont="1" applyBorder="1"/>
    <xf numFmtId="0" fontId="12" fillId="0" borderId="0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5" fillId="0" borderId="0" xfId="1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right" vertical="center" indent="2"/>
    </xf>
    <xf numFmtId="4" fontId="4" fillId="0" borderId="1" xfId="0" applyNumberFormat="1" applyFont="1" applyBorder="1" applyAlignment="1">
      <alignment horizontal="right" vertical="center" indent="2"/>
    </xf>
    <xf numFmtId="4" fontId="4" fillId="2" borderId="1" xfId="0" applyNumberFormat="1" applyFont="1" applyFill="1" applyBorder="1" applyAlignment="1">
      <alignment horizontal="right" vertical="center" indent="2"/>
    </xf>
    <xf numFmtId="2" fontId="4" fillId="4" borderId="3" xfId="2" applyNumberFormat="1" applyFont="1" applyFill="1" applyBorder="1" applyAlignment="1">
      <alignment horizontal="center" vertical="top"/>
    </xf>
    <xf numFmtId="0" fontId="4" fillId="4" borderId="3" xfId="2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wrapText="1"/>
    </xf>
    <xf numFmtId="0" fontId="4" fillId="0" borderId="2" xfId="2" applyFont="1" applyBorder="1" applyAlignment="1">
      <alignment wrapText="1"/>
    </xf>
    <xf numFmtId="0" fontId="4" fillId="4" borderId="19" xfId="2" applyNumberFormat="1" applyFont="1" applyFill="1" applyBorder="1" applyAlignment="1">
      <alignment horizontal="center" vertical="center"/>
    </xf>
    <xf numFmtId="2" fontId="5" fillId="0" borderId="1" xfId="0" applyNumberFormat="1" applyFont="1" applyBorder="1"/>
    <xf numFmtId="4" fontId="6" fillId="0" borderId="7" xfId="0" applyNumberFormat="1" applyFont="1" applyBorder="1"/>
    <xf numFmtId="2" fontId="5" fillId="0" borderId="6" xfId="3" applyNumberFormat="1" applyFont="1" applyFill="1" applyBorder="1" applyAlignment="1">
      <alignment horizontal="center" vertical="center"/>
    </xf>
    <xf numFmtId="2" fontId="5" fillId="0" borderId="1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2" fontId="5" fillId="0" borderId="0" xfId="0" applyNumberFormat="1" applyFont="1"/>
    <xf numFmtId="2" fontId="11" fillId="5" borderId="12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/>
    <xf numFmtId="2" fontId="5" fillId="0" borderId="2" xfId="0" applyNumberFormat="1" applyFont="1" applyBorder="1"/>
    <xf numFmtId="2" fontId="7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/>
    <xf numFmtId="2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6" fillId="0" borderId="8" xfId="0" applyNumberFormat="1" applyFont="1" applyBorder="1"/>
    <xf numFmtId="0" fontId="6" fillId="0" borderId="0" xfId="0" applyFont="1" applyAlignment="1">
      <alignment horizontal="center"/>
    </xf>
    <xf numFmtId="4" fontId="5" fillId="0" borderId="13" xfId="0" applyNumberFormat="1" applyFont="1" applyBorder="1"/>
    <xf numFmtId="4" fontId="5" fillId="0" borderId="22" xfId="0" applyNumberFormat="1" applyFont="1" applyBorder="1"/>
    <xf numFmtId="4" fontId="14" fillId="0" borderId="0" xfId="0" applyNumberFormat="1" applyFont="1"/>
    <xf numFmtId="0" fontId="5" fillId="0" borderId="1" xfId="0" applyFont="1" applyBorder="1" applyAlignment="1">
      <alignment horizontal="center" wrapText="1"/>
    </xf>
    <xf numFmtId="0" fontId="8" fillId="0" borderId="0" xfId="0" applyFont="1" applyBorder="1"/>
    <xf numFmtId="4" fontId="7" fillId="0" borderId="1" xfId="0" applyNumberFormat="1" applyFont="1" applyBorder="1"/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" fontId="6" fillId="0" borderId="0" xfId="0" applyNumberFormat="1" applyFont="1" applyBorder="1" applyAlignment="1">
      <alignment horizontal="right"/>
    </xf>
    <xf numFmtId="4" fontId="10" fillId="0" borderId="0" xfId="0" applyNumberFormat="1" applyFont="1" applyBorder="1"/>
    <xf numFmtId="0" fontId="6" fillId="0" borderId="16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4" fillId="0" borderId="0" xfId="0" applyFont="1" applyAlignment="1">
      <alignment horizontal="left" wrapText="1"/>
    </xf>
  </cellXfs>
  <cellStyles count="5">
    <cellStyle name="Currency 2" xfId="4"/>
    <cellStyle name="Normal" xfId="0" builtinId="0"/>
    <cellStyle name="Normal 2" xfId="3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19"/>
  <sheetViews>
    <sheetView tabSelected="1" topLeftCell="A4" workbookViewId="0">
      <selection activeCell="G206" sqref="G206"/>
    </sheetView>
  </sheetViews>
  <sheetFormatPr defaultRowHeight="14.25" x14ac:dyDescent="0.2"/>
  <cols>
    <col min="1" max="1" width="9.140625" style="1"/>
    <col min="2" max="2" width="13.28515625" style="1" customWidth="1"/>
    <col min="3" max="3" width="61.28515625" style="1" customWidth="1"/>
    <col min="4" max="4" width="11.7109375" style="1" customWidth="1"/>
    <col min="5" max="5" width="13.5703125" style="1" bestFit="1" customWidth="1"/>
    <col min="6" max="6" width="9.7109375" style="107" bestFit="1" customWidth="1"/>
    <col min="7" max="7" width="13" style="65" customWidth="1"/>
    <col min="8" max="8" width="9.140625" style="1"/>
    <col min="9" max="9" width="64.5703125" style="54" customWidth="1"/>
    <col min="10" max="10" width="12.5703125" style="1" customWidth="1"/>
    <col min="11" max="16384" width="9.140625" style="1"/>
  </cols>
  <sheetData>
    <row r="2" spans="2:9" ht="15" x14ac:dyDescent="0.25">
      <c r="C2" s="116" t="s">
        <v>216</v>
      </c>
    </row>
    <row r="3" spans="2:9" x14ac:dyDescent="0.2">
      <c r="C3" s="2"/>
    </row>
    <row r="4" spans="2:9" ht="29.25" customHeight="1" x14ac:dyDescent="0.2">
      <c r="B4" s="19" t="s">
        <v>82</v>
      </c>
      <c r="C4" s="135" t="s">
        <v>219</v>
      </c>
      <c r="D4" s="135"/>
      <c r="E4" s="135"/>
      <c r="F4" s="135"/>
      <c r="G4" s="135"/>
    </row>
    <row r="5" spans="2:9" ht="15" thickBot="1" x14ac:dyDescent="0.25"/>
    <row r="6" spans="2:9" ht="44.25" customHeight="1" thickBot="1" x14ac:dyDescent="0.25">
      <c r="B6" s="47" t="s">
        <v>0</v>
      </c>
      <c r="C6" s="48" t="s">
        <v>218</v>
      </c>
      <c r="D6" s="48" t="s">
        <v>1</v>
      </c>
      <c r="E6" s="49" t="s">
        <v>2</v>
      </c>
      <c r="F6" s="108" t="s">
        <v>81</v>
      </c>
      <c r="G6" s="73" t="s">
        <v>94</v>
      </c>
    </row>
    <row r="7" spans="2:9" s="50" customFormat="1" ht="15" x14ac:dyDescent="0.25">
      <c r="B7" s="51"/>
      <c r="C7" s="52"/>
      <c r="D7" s="52"/>
      <c r="E7" s="53"/>
      <c r="F7" s="109"/>
      <c r="G7" s="66"/>
      <c r="I7" s="90"/>
    </row>
    <row r="8" spans="2:9" ht="15" customHeight="1" x14ac:dyDescent="0.2">
      <c r="B8" s="46"/>
      <c r="C8" s="123" t="s">
        <v>87</v>
      </c>
      <c r="D8" s="13"/>
      <c r="E8" s="56"/>
      <c r="F8" s="110"/>
      <c r="G8" s="67"/>
    </row>
    <row r="9" spans="2:9" ht="15" x14ac:dyDescent="0.25">
      <c r="B9" s="35">
        <v>1</v>
      </c>
      <c r="C9" s="3" t="s">
        <v>3</v>
      </c>
      <c r="D9" s="3"/>
      <c r="E9" s="57"/>
      <c r="F9" s="111"/>
      <c r="G9" s="68"/>
    </row>
    <row r="10" spans="2:9" x14ac:dyDescent="0.2">
      <c r="B10" s="36" t="s">
        <v>4</v>
      </c>
      <c r="C10" s="26" t="s">
        <v>10</v>
      </c>
      <c r="D10" s="9" t="s">
        <v>5</v>
      </c>
      <c r="E10" s="58">
        <v>198.11399999999992</v>
      </c>
      <c r="F10" s="102"/>
      <c r="G10" s="69">
        <f>ROUND(E10*F10,2)</f>
        <v>0</v>
      </c>
    </row>
    <row r="11" spans="2:9" ht="28.5" x14ac:dyDescent="0.2">
      <c r="B11" s="37" t="s">
        <v>6</v>
      </c>
      <c r="C11" s="26" t="s">
        <v>96</v>
      </c>
      <c r="D11" s="9" t="s">
        <v>14</v>
      </c>
      <c r="E11" s="58">
        <v>2</v>
      </c>
      <c r="F11" s="102"/>
      <c r="G11" s="69">
        <f t="shared" ref="G11:G66" si="0">ROUND(E11*F11,2)</f>
        <v>0</v>
      </c>
      <c r="I11" s="91"/>
    </row>
    <row r="12" spans="2:9" ht="73.5" customHeight="1" x14ac:dyDescent="0.2">
      <c r="B12" s="37" t="s">
        <v>12</v>
      </c>
      <c r="C12" s="26" t="s">
        <v>98</v>
      </c>
      <c r="D12" s="9" t="s">
        <v>5</v>
      </c>
      <c r="E12" s="58">
        <v>818.22</v>
      </c>
      <c r="F12" s="102"/>
      <c r="G12" s="69">
        <f t="shared" si="0"/>
        <v>0</v>
      </c>
      <c r="I12" s="91"/>
    </row>
    <row r="13" spans="2:9" ht="73.5" customHeight="1" x14ac:dyDescent="0.2">
      <c r="B13" s="37" t="s">
        <v>13</v>
      </c>
      <c r="C13" s="26" t="s">
        <v>101</v>
      </c>
      <c r="D13" s="9" t="s">
        <v>5</v>
      </c>
      <c r="E13" s="58">
        <v>129.15</v>
      </c>
      <c r="F13" s="102"/>
      <c r="G13" s="69">
        <f t="shared" si="0"/>
        <v>0</v>
      </c>
      <c r="I13" s="91"/>
    </row>
    <row r="14" spans="2:9" ht="73.5" customHeight="1" x14ac:dyDescent="0.2">
      <c r="B14" s="37" t="s">
        <v>43</v>
      </c>
      <c r="C14" s="26" t="s">
        <v>102</v>
      </c>
      <c r="D14" s="9" t="s">
        <v>5</v>
      </c>
      <c r="E14" s="58">
        <v>10.8</v>
      </c>
      <c r="F14" s="102"/>
      <c r="G14" s="69">
        <f t="shared" si="0"/>
        <v>0</v>
      </c>
      <c r="I14" s="91"/>
    </row>
    <row r="15" spans="2:9" ht="71.25" customHeight="1" x14ac:dyDescent="0.2">
      <c r="B15" s="37" t="s">
        <v>45</v>
      </c>
      <c r="C15" s="27" t="s">
        <v>97</v>
      </c>
      <c r="D15" s="9" t="s">
        <v>5</v>
      </c>
      <c r="E15" s="58">
        <v>32.4</v>
      </c>
      <c r="F15" s="102"/>
      <c r="G15" s="69">
        <f t="shared" si="0"/>
        <v>0</v>
      </c>
    </row>
    <row r="16" spans="2:9" ht="57" x14ac:dyDescent="0.2">
      <c r="B16" s="36" t="s">
        <v>104</v>
      </c>
      <c r="C16" s="26" t="s">
        <v>103</v>
      </c>
      <c r="D16" s="9" t="s">
        <v>11</v>
      </c>
      <c r="E16" s="58">
        <v>510.4</v>
      </c>
      <c r="F16" s="102"/>
      <c r="G16" s="69">
        <f t="shared" si="0"/>
        <v>0</v>
      </c>
      <c r="I16" s="91"/>
    </row>
    <row r="17" spans="2:9" ht="15" x14ac:dyDescent="0.2">
      <c r="B17" s="38">
        <v>2</v>
      </c>
      <c r="C17" s="3" t="s">
        <v>7</v>
      </c>
      <c r="D17" s="7"/>
      <c r="E17" s="59"/>
      <c r="F17" s="112"/>
      <c r="G17" s="70"/>
    </row>
    <row r="18" spans="2:9" ht="57" x14ac:dyDescent="0.2">
      <c r="B18" s="36" t="s">
        <v>8</v>
      </c>
      <c r="C18" s="8" t="s">
        <v>246</v>
      </c>
      <c r="D18" s="4" t="s">
        <v>5</v>
      </c>
      <c r="E18" s="60">
        <v>257.04000000000002</v>
      </c>
      <c r="F18" s="102"/>
      <c r="G18" s="69">
        <f>ROUND(E18*F18,2)</f>
        <v>0</v>
      </c>
      <c r="I18" s="92"/>
    </row>
    <row r="19" spans="2:9" ht="42.75" x14ac:dyDescent="0.2">
      <c r="B19" s="36" t="s">
        <v>9</v>
      </c>
      <c r="C19" s="8" t="s">
        <v>105</v>
      </c>
      <c r="D19" s="9" t="s">
        <v>5</v>
      </c>
      <c r="E19" s="60">
        <v>2.64</v>
      </c>
      <c r="F19" s="102"/>
      <c r="G19" s="69">
        <f>ROUND(E19*F19,2)</f>
        <v>0</v>
      </c>
      <c r="I19" s="92"/>
    </row>
    <row r="20" spans="2:9" ht="42.75" customHeight="1" x14ac:dyDescent="0.2">
      <c r="B20" s="36" t="s">
        <v>16</v>
      </c>
      <c r="C20" s="23" t="s">
        <v>106</v>
      </c>
      <c r="D20" s="9" t="s">
        <v>15</v>
      </c>
      <c r="E20" s="58">
        <v>6.72</v>
      </c>
      <c r="F20" s="102"/>
      <c r="G20" s="69">
        <f t="shared" si="0"/>
        <v>0</v>
      </c>
    </row>
    <row r="21" spans="2:9" ht="57" x14ac:dyDescent="0.2">
      <c r="B21" s="36" t="s">
        <v>18</v>
      </c>
      <c r="C21" s="29" t="s">
        <v>99</v>
      </c>
      <c r="D21" s="9" t="s">
        <v>15</v>
      </c>
      <c r="E21" s="58">
        <v>8.83</v>
      </c>
      <c r="F21" s="102"/>
      <c r="G21" s="69">
        <f t="shared" si="0"/>
        <v>0</v>
      </c>
    </row>
    <row r="22" spans="2:9" x14ac:dyDescent="0.2">
      <c r="B22" s="36" t="s">
        <v>19</v>
      </c>
      <c r="C22" s="30" t="s">
        <v>107</v>
      </c>
      <c r="D22" s="9" t="s">
        <v>11</v>
      </c>
      <c r="E22" s="58">
        <v>393.25</v>
      </c>
      <c r="F22" s="102"/>
      <c r="G22" s="69">
        <f t="shared" si="0"/>
        <v>0</v>
      </c>
    </row>
    <row r="23" spans="2:9" ht="28.5" x14ac:dyDescent="0.2">
      <c r="B23" s="36" t="s">
        <v>77</v>
      </c>
      <c r="C23" s="31" t="s">
        <v>17</v>
      </c>
      <c r="D23" s="9" t="s">
        <v>11</v>
      </c>
      <c r="E23" s="58">
        <v>154.31</v>
      </c>
      <c r="F23" s="102"/>
      <c r="G23" s="69">
        <f t="shared" si="0"/>
        <v>0</v>
      </c>
    </row>
    <row r="24" spans="2:9" ht="42.75" x14ac:dyDescent="0.2">
      <c r="B24" s="36" t="s">
        <v>78</v>
      </c>
      <c r="C24" s="31" t="s">
        <v>108</v>
      </c>
      <c r="D24" s="9" t="s">
        <v>11</v>
      </c>
      <c r="E24" s="58">
        <v>174.73</v>
      </c>
      <c r="F24" s="102"/>
      <c r="G24" s="69">
        <f t="shared" si="0"/>
        <v>0</v>
      </c>
    </row>
    <row r="25" spans="2:9" ht="28.5" x14ac:dyDescent="0.2">
      <c r="B25" s="36" t="s">
        <v>79</v>
      </c>
      <c r="C25" s="26" t="s">
        <v>109</v>
      </c>
      <c r="D25" s="9" t="s">
        <v>11</v>
      </c>
      <c r="E25" s="58">
        <v>135.6</v>
      </c>
      <c r="F25" s="102"/>
      <c r="G25" s="69">
        <f t="shared" si="0"/>
        <v>0</v>
      </c>
    </row>
    <row r="26" spans="2:9" ht="15" x14ac:dyDescent="0.2">
      <c r="B26" s="38">
        <v>3</v>
      </c>
      <c r="C26" s="3" t="s">
        <v>20</v>
      </c>
      <c r="D26" s="7"/>
      <c r="E26" s="59"/>
      <c r="F26" s="112"/>
      <c r="G26" s="70"/>
    </row>
    <row r="27" spans="2:9" ht="28.5" x14ac:dyDescent="0.2">
      <c r="B27" s="39" t="s">
        <v>21</v>
      </c>
      <c r="C27" s="6" t="s">
        <v>110</v>
      </c>
      <c r="D27" s="9" t="s">
        <v>5</v>
      </c>
      <c r="E27" s="60">
        <v>87.219999999999985</v>
      </c>
      <c r="F27" s="102"/>
      <c r="G27" s="69">
        <f t="shared" si="0"/>
        <v>0</v>
      </c>
    </row>
    <row r="28" spans="2:9" x14ac:dyDescent="0.2">
      <c r="B28" s="39" t="s">
        <v>114</v>
      </c>
      <c r="C28" s="6" t="s">
        <v>111</v>
      </c>
      <c r="D28" s="9" t="s">
        <v>14</v>
      </c>
      <c r="E28" s="60">
        <v>10</v>
      </c>
      <c r="F28" s="102"/>
      <c r="G28" s="69">
        <f t="shared" si="0"/>
        <v>0</v>
      </c>
    </row>
    <row r="29" spans="2:9" ht="57" x14ac:dyDescent="0.2">
      <c r="B29" s="39" t="s">
        <v>115</v>
      </c>
      <c r="C29" s="6" t="s">
        <v>112</v>
      </c>
      <c r="D29" s="9" t="s">
        <v>14</v>
      </c>
      <c r="E29" s="60">
        <v>7</v>
      </c>
      <c r="F29" s="102"/>
      <c r="G29" s="69">
        <f t="shared" si="0"/>
        <v>0</v>
      </c>
    </row>
    <row r="30" spans="2:9" ht="57" x14ac:dyDescent="0.2">
      <c r="B30" s="39" t="s">
        <v>116</v>
      </c>
      <c r="C30" s="6" t="s">
        <v>113</v>
      </c>
      <c r="D30" s="9" t="s">
        <v>14</v>
      </c>
      <c r="E30" s="60">
        <v>3</v>
      </c>
      <c r="F30" s="102"/>
      <c r="G30" s="69">
        <f t="shared" si="0"/>
        <v>0</v>
      </c>
    </row>
    <row r="31" spans="2:9" ht="15" x14ac:dyDescent="0.2">
      <c r="B31" s="38">
        <v>4</v>
      </c>
      <c r="C31" s="3" t="s">
        <v>22</v>
      </c>
      <c r="D31" s="7"/>
      <c r="E31" s="59"/>
      <c r="F31" s="112"/>
      <c r="G31" s="70"/>
    </row>
    <row r="32" spans="2:9" ht="42.75" x14ac:dyDescent="0.2">
      <c r="B32" s="39" t="s">
        <v>23</v>
      </c>
      <c r="C32" s="23" t="s">
        <v>242</v>
      </c>
      <c r="D32" s="4" t="s">
        <v>243</v>
      </c>
      <c r="E32" s="60">
        <v>6.41</v>
      </c>
      <c r="F32" s="102"/>
      <c r="G32" s="69">
        <f t="shared" si="0"/>
        <v>0</v>
      </c>
    </row>
    <row r="33" spans="1:7" x14ac:dyDescent="0.2">
      <c r="B33" s="39">
        <v>4.2</v>
      </c>
      <c r="C33" s="23" t="s">
        <v>244</v>
      </c>
      <c r="D33" s="4" t="s">
        <v>243</v>
      </c>
      <c r="E33" s="60">
        <v>1.1200000000000001</v>
      </c>
      <c r="F33" s="102"/>
      <c r="G33" s="69">
        <f t="shared" si="0"/>
        <v>0</v>
      </c>
    </row>
    <row r="34" spans="1:7" x14ac:dyDescent="0.2">
      <c r="B34" s="39"/>
      <c r="C34" s="23" t="s">
        <v>245</v>
      </c>
      <c r="D34" s="4" t="s">
        <v>243</v>
      </c>
      <c r="E34" s="60">
        <v>2.38</v>
      </c>
      <c r="F34" s="102"/>
      <c r="G34" s="69">
        <f t="shared" si="0"/>
        <v>0</v>
      </c>
    </row>
    <row r="35" spans="1:7" ht="28.5" x14ac:dyDescent="0.2">
      <c r="B35" s="39" t="s">
        <v>117</v>
      </c>
      <c r="C35" s="23" t="s">
        <v>118</v>
      </c>
      <c r="D35" s="4" t="s">
        <v>14</v>
      </c>
      <c r="E35" s="60">
        <v>2</v>
      </c>
      <c r="F35" s="102"/>
      <c r="G35" s="69">
        <f t="shared" si="0"/>
        <v>0</v>
      </c>
    </row>
    <row r="36" spans="1:7" ht="15" x14ac:dyDescent="0.25">
      <c r="B36" s="39"/>
      <c r="C36" s="23"/>
      <c r="D36" s="4"/>
      <c r="E36" s="60"/>
      <c r="F36" s="113" t="s">
        <v>92</v>
      </c>
      <c r="G36" s="103">
        <f>SUM(G10:G35)</f>
        <v>0</v>
      </c>
    </row>
    <row r="37" spans="1:7" ht="15.75" thickBot="1" x14ac:dyDescent="0.25">
      <c r="A37" s="54"/>
      <c r="B37" s="34"/>
      <c r="C37" s="125" t="s">
        <v>88</v>
      </c>
      <c r="D37" s="9"/>
      <c r="E37" s="58"/>
      <c r="F37" s="102"/>
      <c r="G37" s="69"/>
    </row>
    <row r="38" spans="1:7" x14ac:dyDescent="0.2">
      <c r="A38" s="54"/>
      <c r="B38" s="40">
        <v>1</v>
      </c>
      <c r="C38" s="21" t="s">
        <v>127</v>
      </c>
      <c r="D38" s="9" t="s">
        <v>5</v>
      </c>
      <c r="E38" s="58">
        <v>2.4</v>
      </c>
      <c r="F38" s="104"/>
      <c r="G38" s="69">
        <f t="shared" si="0"/>
        <v>0</v>
      </c>
    </row>
    <row r="39" spans="1:7" x14ac:dyDescent="0.2">
      <c r="A39" s="54"/>
      <c r="B39" s="40">
        <v>2</v>
      </c>
      <c r="C39" s="21" t="s">
        <v>25</v>
      </c>
      <c r="D39" s="20" t="s">
        <v>15</v>
      </c>
      <c r="E39" s="61">
        <v>11.5</v>
      </c>
      <c r="F39" s="105"/>
      <c r="G39" s="69">
        <f t="shared" si="0"/>
        <v>0</v>
      </c>
    </row>
    <row r="40" spans="1:7" x14ac:dyDescent="0.2">
      <c r="A40" s="54"/>
      <c r="B40" s="40">
        <v>3</v>
      </c>
      <c r="C40" s="22" t="s">
        <v>26</v>
      </c>
      <c r="D40" s="20" t="s">
        <v>15</v>
      </c>
      <c r="E40" s="61">
        <v>8.5</v>
      </c>
      <c r="F40" s="105"/>
      <c r="G40" s="69">
        <f t="shared" si="0"/>
        <v>0</v>
      </c>
    </row>
    <row r="41" spans="1:7" x14ac:dyDescent="0.2">
      <c r="A41" s="54"/>
      <c r="B41" s="40">
        <v>4</v>
      </c>
      <c r="C41" s="22" t="s">
        <v>27</v>
      </c>
      <c r="D41" s="20" t="s">
        <v>15</v>
      </c>
      <c r="E41" s="61">
        <v>1.3</v>
      </c>
      <c r="F41" s="105"/>
      <c r="G41" s="69">
        <f t="shared" si="0"/>
        <v>0</v>
      </c>
    </row>
    <row r="42" spans="1:7" x14ac:dyDescent="0.2">
      <c r="A42" s="54"/>
      <c r="B42" s="40">
        <v>5</v>
      </c>
      <c r="C42" s="11" t="s">
        <v>128</v>
      </c>
      <c r="D42" s="20" t="s">
        <v>15</v>
      </c>
      <c r="E42" s="61">
        <v>3</v>
      </c>
      <c r="F42" s="105"/>
      <c r="G42" s="69">
        <f t="shared" si="0"/>
        <v>0</v>
      </c>
    </row>
    <row r="43" spans="1:7" x14ac:dyDescent="0.2">
      <c r="A43" s="54"/>
      <c r="B43" s="40">
        <v>6</v>
      </c>
      <c r="C43" s="11" t="s">
        <v>28</v>
      </c>
      <c r="D43" s="20" t="s">
        <v>5</v>
      </c>
      <c r="E43" s="61">
        <v>1.5</v>
      </c>
      <c r="F43" s="105"/>
      <c r="G43" s="69">
        <f t="shared" si="0"/>
        <v>0</v>
      </c>
    </row>
    <row r="44" spans="1:7" x14ac:dyDescent="0.2">
      <c r="A44" s="54"/>
      <c r="B44" s="40">
        <v>7</v>
      </c>
      <c r="C44" s="11" t="s">
        <v>29</v>
      </c>
      <c r="D44" s="20" t="s">
        <v>30</v>
      </c>
      <c r="E44" s="61">
        <v>145</v>
      </c>
      <c r="F44" s="105"/>
      <c r="G44" s="69">
        <f t="shared" si="0"/>
        <v>0</v>
      </c>
    </row>
    <row r="45" spans="1:7" x14ac:dyDescent="0.2">
      <c r="A45" s="54"/>
      <c r="B45" s="40">
        <v>8</v>
      </c>
      <c r="C45" s="11" t="s">
        <v>228</v>
      </c>
      <c r="D45" s="20" t="s">
        <v>30</v>
      </c>
      <c r="E45" s="61">
        <v>1278.4000000000001</v>
      </c>
      <c r="F45" s="105"/>
      <c r="G45" s="69">
        <f t="shared" si="0"/>
        <v>0</v>
      </c>
    </row>
    <row r="46" spans="1:7" x14ac:dyDescent="0.2">
      <c r="A46" s="54"/>
      <c r="B46" s="40">
        <v>9</v>
      </c>
      <c r="C46" s="11" t="s">
        <v>129</v>
      </c>
      <c r="D46" s="20" t="s">
        <v>30</v>
      </c>
      <c r="E46" s="61">
        <v>646</v>
      </c>
      <c r="F46" s="105"/>
      <c r="G46" s="69">
        <f t="shared" si="0"/>
        <v>0</v>
      </c>
    </row>
    <row r="47" spans="1:7" x14ac:dyDescent="0.2">
      <c r="A47" s="54"/>
      <c r="B47" s="40">
        <v>10</v>
      </c>
      <c r="C47" s="11" t="s">
        <v>130</v>
      </c>
      <c r="D47" s="20" t="s">
        <v>15</v>
      </c>
      <c r="E47" s="61">
        <v>2.5</v>
      </c>
      <c r="F47" s="105"/>
      <c r="G47" s="69">
        <f t="shared" si="0"/>
        <v>0</v>
      </c>
    </row>
    <row r="48" spans="1:7" x14ac:dyDescent="0.2">
      <c r="A48" s="54"/>
      <c r="B48" s="40">
        <v>11</v>
      </c>
      <c r="C48" s="11" t="s">
        <v>131</v>
      </c>
      <c r="D48" s="20" t="s">
        <v>15</v>
      </c>
      <c r="E48" s="61">
        <v>2.1160000000000001</v>
      </c>
      <c r="F48" s="105"/>
      <c r="G48" s="69">
        <f t="shared" si="0"/>
        <v>0</v>
      </c>
    </row>
    <row r="49" spans="1:9" x14ac:dyDescent="0.2">
      <c r="A49" s="54"/>
      <c r="B49" s="40">
        <v>12</v>
      </c>
      <c r="C49" s="11" t="s">
        <v>132</v>
      </c>
      <c r="D49" s="20" t="s">
        <v>15</v>
      </c>
      <c r="E49" s="61">
        <v>0.15</v>
      </c>
      <c r="F49" s="105"/>
      <c r="G49" s="69">
        <f t="shared" si="0"/>
        <v>0</v>
      </c>
    </row>
    <row r="50" spans="1:9" s="33" customFormat="1" ht="15" customHeight="1" x14ac:dyDescent="0.2">
      <c r="A50" s="55"/>
      <c r="B50" s="41">
        <v>13</v>
      </c>
      <c r="C50" s="12" t="s">
        <v>133</v>
      </c>
      <c r="D50" s="32" t="s">
        <v>15</v>
      </c>
      <c r="E50" s="61">
        <v>0.4</v>
      </c>
      <c r="F50" s="105"/>
      <c r="G50" s="69">
        <f t="shared" si="0"/>
        <v>0</v>
      </c>
      <c r="I50" s="93"/>
    </row>
    <row r="51" spans="1:9" x14ac:dyDescent="0.2">
      <c r="A51" s="54"/>
      <c r="B51" s="40">
        <v>14</v>
      </c>
      <c r="C51" s="12" t="s">
        <v>134</v>
      </c>
      <c r="D51" s="20" t="s">
        <v>5</v>
      </c>
      <c r="E51" s="61">
        <v>1.6</v>
      </c>
      <c r="F51" s="105"/>
      <c r="G51" s="69">
        <f t="shared" si="0"/>
        <v>0</v>
      </c>
    </row>
    <row r="52" spans="1:9" x14ac:dyDescent="0.2">
      <c r="A52" s="54"/>
      <c r="B52" s="40">
        <v>15</v>
      </c>
      <c r="C52" s="11" t="s">
        <v>135</v>
      </c>
      <c r="D52" s="20" t="s">
        <v>30</v>
      </c>
      <c r="E52" s="61">
        <v>33</v>
      </c>
      <c r="F52" s="105"/>
      <c r="G52" s="69">
        <f t="shared" si="0"/>
        <v>0</v>
      </c>
    </row>
    <row r="53" spans="1:9" x14ac:dyDescent="0.2">
      <c r="A53" s="54"/>
      <c r="B53" s="40">
        <v>16</v>
      </c>
      <c r="C53" s="12" t="s">
        <v>83</v>
      </c>
      <c r="D53" s="20" t="s">
        <v>14</v>
      </c>
      <c r="E53" s="61">
        <v>36</v>
      </c>
      <c r="F53" s="105"/>
      <c r="G53" s="69">
        <f t="shared" si="0"/>
        <v>0</v>
      </c>
    </row>
    <row r="54" spans="1:9" x14ac:dyDescent="0.2">
      <c r="A54" s="54"/>
      <c r="B54" s="40">
        <v>17</v>
      </c>
      <c r="C54" s="11" t="s">
        <v>31</v>
      </c>
      <c r="D54" s="20" t="s">
        <v>14</v>
      </c>
      <c r="E54" s="61">
        <v>36</v>
      </c>
      <c r="F54" s="105"/>
      <c r="G54" s="69">
        <f t="shared" si="0"/>
        <v>0</v>
      </c>
    </row>
    <row r="55" spans="1:9" x14ac:dyDescent="0.2">
      <c r="A55" s="54"/>
      <c r="B55" s="40">
        <v>18</v>
      </c>
      <c r="C55" s="11" t="s">
        <v>32</v>
      </c>
      <c r="D55" s="20" t="s">
        <v>14</v>
      </c>
      <c r="E55" s="61">
        <v>36</v>
      </c>
      <c r="F55" s="105"/>
      <c r="G55" s="69">
        <f t="shared" si="0"/>
        <v>0</v>
      </c>
    </row>
    <row r="56" spans="1:9" x14ac:dyDescent="0.2">
      <c r="A56" s="54"/>
      <c r="B56" s="40">
        <v>19</v>
      </c>
      <c r="C56" s="11" t="s">
        <v>84</v>
      </c>
      <c r="D56" s="20" t="s">
        <v>14</v>
      </c>
      <c r="E56" s="61">
        <v>42</v>
      </c>
      <c r="F56" s="105"/>
      <c r="G56" s="69">
        <f t="shared" si="0"/>
        <v>0</v>
      </c>
    </row>
    <row r="57" spans="1:9" x14ac:dyDescent="0.2">
      <c r="A57" s="54"/>
      <c r="B57" s="40">
        <v>20</v>
      </c>
      <c r="C57" s="11" t="s">
        <v>33</v>
      </c>
      <c r="D57" s="20" t="s">
        <v>14</v>
      </c>
      <c r="E57" s="61">
        <v>42</v>
      </c>
      <c r="F57" s="105"/>
      <c r="G57" s="69">
        <f t="shared" si="0"/>
        <v>0</v>
      </c>
    </row>
    <row r="58" spans="1:9" x14ac:dyDescent="0.2">
      <c r="A58" s="54"/>
      <c r="B58" s="40">
        <v>21</v>
      </c>
      <c r="C58" s="11" t="s">
        <v>136</v>
      </c>
      <c r="D58" s="20" t="s">
        <v>14</v>
      </c>
      <c r="E58" s="61">
        <v>42</v>
      </c>
      <c r="F58" s="105"/>
      <c r="G58" s="69">
        <f t="shared" si="0"/>
        <v>0</v>
      </c>
    </row>
    <row r="59" spans="1:9" x14ac:dyDescent="0.2">
      <c r="A59" s="54"/>
      <c r="B59" s="40">
        <v>22</v>
      </c>
      <c r="C59" s="11" t="s">
        <v>84</v>
      </c>
      <c r="D59" s="20" t="s">
        <v>14</v>
      </c>
      <c r="E59" s="61">
        <v>144</v>
      </c>
      <c r="F59" s="105"/>
      <c r="G59" s="69">
        <f t="shared" si="0"/>
        <v>0</v>
      </c>
    </row>
    <row r="60" spans="1:9" x14ac:dyDescent="0.2">
      <c r="A60" s="54"/>
      <c r="B60" s="40">
        <v>23</v>
      </c>
      <c r="C60" s="11" t="s">
        <v>137</v>
      </c>
      <c r="D60" s="20" t="s">
        <v>14</v>
      </c>
      <c r="E60" s="61">
        <v>144</v>
      </c>
      <c r="F60" s="105"/>
      <c r="G60" s="69">
        <f t="shared" si="0"/>
        <v>0</v>
      </c>
    </row>
    <row r="61" spans="1:9" x14ac:dyDescent="0.2">
      <c r="A61" s="54"/>
      <c r="B61" s="40">
        <v>24</v>
      </c>
      <c r="C61" s="11" t="s">
        <v>34</v>
      </c>
      <c r="D61" s="20" t="s">
        <v>30</v>
      </c>
      <c r="E61" s="61">
        <v>330</v>
      </c>
      <c r="F61" s="105"/>
      <c r="G61" s="69">
        <f t="shared" si="0"/>
        <v>0</v>
      </c>
    </row>
    <row r="62" spans="1:9" x14ac:dyDescent="0.2">
      <c r="A62" s="54"/>
      <c r="B62" s="40">
        <v>25</v>
      </c>
      <c r="C62" s="12" t="s">
        <v>85</v>
      </c>
      <c r="D62" s="20" t="s">
        <v>14</v>
      </c>
      <c r="E62" s="61">
        <v>200</v>
      </c>
      <c r="F62" s="105"/>
      <c r="G62" s="69">
        <f t="shared" si="0"/>
        <v>0</v>
      </c>
    </row>
    <row r="63" spans="1:9" x14ac:dyDescent="0.2">
      <c r="A63" s="54"/>
      <c r="B63" s="40">
        <v>26</v>
      </c>
      <c r="C63" s="12" t="s">
        <v>35</v>
      </c>
      <c r="D63" s="20" t="s">
        <v>14</v>
      </c>
      <c r="E63" s="61">
        <v>200</v>
      </c>
      <c r="F63" s="105"/>
      <c r="G63" s="69">
        <f t="shared" si="0"/>
        <v>0</v>
      </c>
    </row>
    <row r="64" spans="1:9" x14ac:dyDescent="0.2">
      <c r="A64" s="54"/>
      <c r="B64" s="40">
        <v>27</v>
      </c>
      <c r="C64" s="12" t="s">
        <v>36</v>
      </c>
      <c r="D64" s="20" t="s">
        <v>14</v>
      </c>
      <c r="E64" s="61">
        <v>1</v>
      </c>
      <c r="F64" s="105"/>
      <c r="G64" s="69">
        <f t="shared" si="0"/>
        <v>0</v>
      </c>
    </row>
    <row r="65" spans="1:7" x14ac:dyDescent="0.2">
      <c r="A65" s="54"/>
      <c r="B65" s="40">
        <v>28</v>
      </c>
      <c r="C65" s="12" t="s">
        <v>37</v>
      </c>
      <c r="D65" s="20" t="s">
        <v>14</v>
      </c>
      <c r="E65" s="61">
        <v>1</v>
      </c>
      <c r="F65" s="105"/>
      <c r="G65" s="69">
        <f t="shared" si="0"/>
        <v>0</v>
      </c>
    </row>
    <row r="66" spans="1:7" ht="15" thickBot="1" x14ac:dyDescent="0.25">
      <c r="A66" s="54"/>
      <c r="B66" s="40">
        <v>29</v>
      </c>
      <c r="C66" s="11" t="s">
        <v>138</v>
      </c>
      <c r="D66" s="20" t="s">
        <v>14</v>
      </c>
      <c r="E66" s="61">
        <v>1</v>
      </c>
      <c r="F66" s="106"/>
      <c r="G66" s="69">
        <f t="shared" si="0"/>
        <v>0</v>
      </c>
    </row>
    <row r="67" spans="1:7" ht="15" x14ac:dyDescent="0.25">
      <c r="A67" s="54"/>
      <c r="B67" s="40"/>
      <c r="C67" s="11"/>
      <c r="D67" s="20"/>
      <c r="E67" s="61"/>
      <c r="F67" s="113" t="s">
        <v>93</v>
      </c>
      <c r="G67" s="103">
        <f>SUM(G38:G66)</f>
        <v>0</v>
      </c>
    </row>
    <row r="68" spans="1:7" ht="15" x14ac:dyDescent="0.2">
      <c r="A68" s="54"/>
      <c r="B68" s="34"/>
      <c r="C68" s="124" t="s">
        <v>237</v>
      </c>
      <c r="D68" s="9"/>
      <c r="E68" s="58"/>
      <c r="F68" s="102"/>
      <c r="G68" s="69"/>
    </row>
    <row r="69" spans="1:7" ht="15" x14ac:dyDescent="0.2">
      <c r="B69" s="42">
        <v>1</v>
      </c>
      <c r="C69" s="3" t="s">
        <v>3</v>
      </c>
      <c r="D69" s="4"/>
      <c r="E69" s="58"/>
      <c r="F69" s="102"/>
      <c r="G69" s="69"/>
    </row>
    <row r="70" spans="1:7" ht="28.5" x14ac:dyDescent="0.2">
      <c r="B70" s="42" t="s">
        <v>4</v>
      </c>
      <c r="C70" s="5" t="s">
        <v>38</v>
      </c>
      <c r="D70" s="4" t="s">
        <v>39</v>
      </c>
      <c r="E70" s="94">
        <v>1</v>
      </c>
      <c r="F70" s="102"/>
      <c r="G70" s="69">
        <f t="shared" ref="G70:G90" si="1">ROUND(E70*F70,2)</f>
        <v>0</v>
      </c>
    </row>
    <row r="71" spans="1:7" ht="28.5" x14ac:dyDescent="0.2">
      <c r="B71" s="42" t="s">
        <v>6</v>
      </c>
      <c r="C71" s="5" t="s">
        <v>40</v>
      </c>
      <c r="D71" s="4" t="s">
        <v>39</v>
      </c>
      <c r="E71" s="94">
        <v>6</v>
      </c>
      <c r="F71" s="102"/>
      <c r="G71" s="69">
        <f t="shared" si="1"/>
        <v>0</v>
      </c>
    </row>
    <row r="72" spans="1:7" ht="42.75" x14ac:dyDescent="0.2">
      <c r="B72" s="42" t="s">
        <v>12</v>
      </c>
      <c r="C72" s="5" t="s">
        <v>41</v>
      </c>
      <c r="D72" s="4" t="s">
        <v>11</v>
      </c>
      <c r="E72" s="94">
        <v>60</v>
      </c>
      <c r="F72" s="102"/>
      <c r="G72" s="69">
        <f t="shared" si="1"/>
        <v>0</v>
      </c>
    </row>
    <row r="73" spans="1:7" x14ac:dyDescent="0.2">
      <c r="B73" s="42" t="s">
        <v>13</v>
      </c>
      <c r="C73" s="5" t="s">
        <v>42</v>
      </c>
      <c r="D73" s="4" t="s">
        <v>39</v>
      </c>
      <c r="E73" s="94">
        <v>6</v>
      </c>
      <c r="F73" s="102"/>
      <c r="G73" s="69">
        <f t="shared" si="1"/>
        <v>0</v>
      </c>
    </row>
    <row r="74" spans="1:7" ht="28.5" x14ac:dyDescent="0.2">
      <c r="B74" s="42" t="s">
        <v>43</v>
      </c>
      <c r="C74" s="5" t="s">
        <v>44</v>
      </c>
      <c r="D74" s="4" t="s">
        <v>39</v>
      </c>
      <c r="E74" s="94">
        <v>6</v>
      </c>
      <c r="F74" s="102"/>
      <c r="G74" s="69">
        <f t="shared" si="1"/>
        <v>0</v>
      </c>
    </row>
    <row r="75" spans="1:7" ht="28.5" x14ac:dyDescent="0.2">
      <c r="B75" s="42" t="s">
        <v>45</v>
      </c>
      <c r="C75" s="5" t="s">
        <v>46</v>
      </c>
      <c r="D75" s="4" t="s">
        <v>39</v>
      </c>
      <c r="E75" s="94">
        <v>1</v>
      </c>
      <c r="F75" s="102"/>
      <c r="G75" s="69">
        <f t="shared" si="1"/>
        <v>0</v>
      </c>
    </row>
    <row r="76" spans="1:7" ht="28.5" x14ac:dyDescent="0.2">
      <c r="B76" s="42" t="s">
        <v>104</v>
      </c>
      <c r="C76" s="5" t="s">
        <v>139</v>
      </c>
      <c r="D76" s="4" t="s">
        <v>39</v>
      </c>
      <c r="E76" s="94">
        <v>1</v>
      </c>
      <c r="F76" s="102"/>
      <c r="G76" s="69">
        <f t="shared" si="1"/>
        <v>0</v>
      </c>
    </row>
    <row r="77" spans="1:7" x14ac:dyDescent="0.2">
      <c r="B77" s="42">
        <v>1.8</v>
      </c>
      <c r="C77" s="5" t="s">
        <v>86</v>
      </c>
      <c r="D77" s="4" t="s">
        <v>5</v>
      </c>
      <c r="E77" s="94">
        <v>6</v>
      </c>
      <c r="F77" s="102"/>
      <c r="G77" s="69">
        <f t="shared" si="1"/>
        <v>0</v>
      </c>
    </row>
    <row r="78" spans="1:7" ht="15" x14ac:dyDescent="0.2">
      <c r="B78" s="42">
        <v>2</v>
      </c>
      <c r="C78" s="3" t="s">
        <v>140</v>
      </c>
      <c r="D78" s="4"/>
      <c r="E78" s="94"/>
      <c r="F78" s="102"/>
      <c r="G78" s="69"/>
    </row>
    <row r="79" spans="1:7" x14ac:dyDescent="0.2">
      <c r="B79" s="42">
        <v>2.1</v>
      </c>
      <c r="C79" s="5" t="s">
        <v>141</v>
      </c>
      <c r="D79" s="4" t="s">
        <v>39</v>
      </c>
      <c r="E79" s="94">
        <v>1</v>
      </c>
      <c r="F79" s="102"/>
      <c r="G79" s="69">
        <f t="shared" si="1"/>
        <v>0</v>
      </c>
    </row>
    <row r="80" spans="1:7" x14ac:dyDescent="0.2">
      <c r="B80" s="42">
        <v>2.2000000000000002</v>
      </c>
      <c r="C80" s="5" t="s">
        <v>142</v>
      </c>
      <c r="D80" s="4" t="s">
        <v>39</v>
      </c>
      <c r="E80" s="94">
        <v>1</v>
      </c>
      <c r="F80" s="102"/>
      <c r="G80" s="69">
        <f t="shared" si="1"/>
        <v>0</v>
      </c>
    </row>
    <row r="81" spans="2:7" ht="28.5" x14ac:dyDescent="0.2">
      <c r="B81" s="42">
        <v>2.2999999999999998</v>
      </c>
      <c r="C81" s="5" t="s">
        <v>143</v>
      </c>
      <c r="D81" s="4" t="s">
        <v>39</v>
      </c>
      <c r="E81" s="94">
        <v>3</v>
      </c>
      <c r="F81" s="102"/>
      <c r="G81" s="69">
        <f t="shared" si="1"/>
        <v>0</v>
      </c>
    </row>
    <row r="82" spans="2:7" ht="28.5" x14ac:dyDescent="0.2">
      <c r="B82" s="42">
        <v>2.4</v>
      </c>
      <c r="C82" s="5" t="s">
        <v>144</v>
      </c>
      <c r="D82" s="4" t="s">
        <v>39</v>
      </c>
      <c r="E82" s="94">
        <v>3</v>
      </c>
      <c r="F82" s="102"/>
      <c r="G82" s="69">
        <f t="shared" si="1"/>
        <v>0</v>
      </c>
    </row>
    <row r="83" spans="2:7" ht="57" x14ac:dyDescent="0.2">
      <c r="B83" s="42">
        <v>2.5</v>
      </c>
      <c r="C83" s="5" t="s">
        <v>145</v>
      </c>
      <c r="D83" s="4" t="s">
        <v>146</v>
      </c>
      <c r="E83" s="94">
        <v>140</v>
      </c>
      <c r="F83" s="102"/>
      <c r="G83" s="69">
        <f t="shared" si="1"/>
        <v>0</v>
      </c>
    </row>
    <row r="84" spans="2:7" x14ac:dyDescent="0.2">
      <c r="B84" s="42">
        <v>2.6</v>
      </c>
      <c r="C84" s="5" t="s">
        <v>147</v>
      </c>
      <c r="D84" s="4" t="s">
        <v>146</v>
      </c>
      <c r="E84" s="94">
        <v>26</v>
      </c>
      <c r="F84" s="102"/>
      <c r="G84" s="69">
        <f t="shared" si="1"/>
        <v>0</v>
      </c>
    </row>
    <row r="85" spans="2:7" ht="28.5" x14ac:dyDescent="0.2">
      <c r="B85" s="42">
        <v>2.7</v>
      </c>
      <c r="C85" s="5" t="s">
        <v>148</v>
      </c>
      <c r="D85" s="4" t="s">
        <v>146</v>
      </c>
      <c r="E85" s="95">
        <v>116</v>
      </c>
      <c r="F85" s="102"/>
      <c r="G85" s="69">
        <f t="shared" si="1"/>
        <v>0</v>
      </c>
    </row>
    <row r="86" spans="2:7" x14ac:dyDescent="0.2">
      <c r="B86" s="42">
        <v>2.8</v>
      </c>
      <c r="C86" s="14" t="s">
        <v>149</v>
      </c>
      <c r="D86" s="4" t="s">
        <v>146</v>
      </c>
      <c r="E86" s="96">
        <v>140</v>
      </c>
      <c r="F86" s="102"/>
      <c r="G86" s="69">
        <f t="shared" si="1"/>
        <v>0</v>
      </c>
    </row>
    <row r="87" spans="2:7" x14ac:dyDescent="0.2">
      <c r="B87" s="42">
        <v>2.9</v>
      </c>
      <c r="C87" s="5" t="s">
        <v>150</v>
      </c>
      <c r="D87" s="4" t="s">
        <v>146</v>
      </c>
      <c r="E87" s="94">
        <v>24</v>
      </c>
      <c r="F87" s="102"/>
      <c r="G87" s="69">
        <f t="shared" si="1"/>
        <v>0</v>
      </c>
    </row>
    <row r="88" spans="2:7" ht="28.5" x14ac:dyDescent="0.2">
      <c r="B88" s="42">
        <v>2.1</v>
      </c>
      <c r="C88" s="5" t="s">
        <v>151</v>
      </c>
      <c r="D88" s="4" t="s">
        <v>146</v>
      </c>
      <c r="E88" s="94">
        <v>24</v>
      </c>
      <c r="F88" s="102"/>
      <c r="G88" s="69">
        <f t="shared" si="1"/>
        <v>0</v>
      </c>
    </row>
    <row r="89" spans="2:7" ht="28.5" x14ac:dyDescent="0.2">
      <c r="B89" s="42">
        <v>2.11</v>
      </c>
      <c r="C89" s="5" t="s">
        <v>152</v>
      </c>
      <c r="D89" s="4" t="s">
        <v>146</v>
      </c>
      <c r="E89" s="94">
        <v>26</v>
      </c>
      <c r="F89" s="102"/>
      <c r="G89" s="69">
        <f t="shared" si="1"/>
        <v>0</v>
      </c>
    </row>
    <row r="90" spans="2:7" ht="28.5" x14ac:dyDescent="0.2">
      <c r="B90" s="42">
        <v>2.12</v>
      </c>
      <c r="C90" s="5" t="s">
        <v>153</v>
      </c>
      <c r="D90" s="4" t="s">
        <v>39</v>
      </c>
      <c r="E90" s="94">
        <v>3</v>
      </c>
      <c r="F90" s="102"/>
      <c r="G90" s="69">
        <f t="shared" si="1"/>
        <v>0</v>
      </c>
    </row>
    <row r="91" spans="2:7" ht="15" x14ac:dyDescent="0.25">
      <c r="B91" s="34"/>
      <c r="C91" s="10"/>
      <c r="D91" s="10"/>
      <c r="E91" s="62"/>
      <c r="F91" s="113" t="s">
        <v>91</v>
      </c>
      <c r="G91" s="103">
        <f>SUM(G70:G90)</f>
        <v>0</v>
      </c>
    </row>
    <row r="92" spans="2:7" ht="15" x14ac:dyDescent="0.2">
      <c r="B92" s="34"/>
      <c r="C92" s="124" t="s">
        <v>89</v>
      </c>
      <c r="D92" s="9"/>
      <c r="E92" s="58"/>
      <c r="F92" s="102"/>
      <c r="G92" s="69"/>
    </row>
    <row r="93" spans="2:7" ht="15" x14ac:dyDescent="0.2">
      <c r="B93" s="43"/>
      <c r="C93" s="3" t="s">
        <v>180</v>
      </c>
      <c r="D93" s="16"/>
      <c r="E93" s="63"/>
      <c r="F93" s="102"/>
      <c r="G93" s="69"/>
    </row>
    <row r="94" spans="2:7" ht="28.5" x14ac:dyDescent="0.2">
      <c r="B94" s="43" t="s">
        <v>47</v>
      </c>
      <c r="C94" s="28" t="s">
        <v>154</v>
      </c>
      <c r="D94" s="16" t="s">
        <v>39</v>
      </c>
      <c r="E94" s="63">
        <v>3</v>
      </c>
      <c r="F94" s="102"/>
      <c r="G94" s="69">
        <f t="shared" ref="G94:G105" si="2">ROUND(E94*F94,2)</f>
        <v>0</v>
      </c>
    </row>
    <row r="95" spans="2:7" ht="28.5" x14ac:dyDescent="0.2">
      <c r="B95" s="43" t="s">
        <v>48</v>
      </c>
      <c r="C95" s="28" t="s">
        <v>155</v>
      </c>
      <c r="D95" s="16" t="s">
        <v>39</v>
      </c>
      <c r="E95" s="63">
        <v>4</v>
      </c>
      <c r="F95" s="102"/>
      <c r="G95" s="69">
        <f t="shared" si="2"/>
        <v>0</v>
      </c>
    </row>
    <row r="96" spans="2:7" x14ac:dyDescent="0.2">
      <c r="B96" s="43" t="s">
        <v>50</v>
      </c>
      <c r="C96" s="24" t="s">
        <v>156</v>
      </c>
      <c r="D96" s="16" t="s">
        <v>39</v>
      </c>
      <c r="E96" s="63">
        <v>1</v>
      </c>
      <c r="F96" s="102"/>
      <c r="G96" s="69">
        <f t="shared" si="2"/>
        <v>0</v>
      </c>
    </row>
    <row r="97" spans="2:7" ht="28.5" x14ac:dyDescent="0.2">
      <c r="B97" s="43" t="s">
        <v>51</v>
      </c>
      <c r="C97" s="28" t="s">
        <v>157</v>
      </c>
      <c r="D97" s="16" t="s">
        <v>49</v>
      </c>
      <c r="E97" s="63">
        <v>170</v>
      </c>
      <c r="F97" s="102"/>
      <c r="G97" s="69">
        <f t="shared" si="2"/>
        <v>0</v>
      </c>
    </row>
    <row r="98" spans="2:7" ht="13.5" customHeight="1" x14ac:dyDescent="0.2">
      <c r="B98" s="43" t="s">
        <v>52</v>
      </c>
      <c r="C98" s="15" t="s">
        <v>158</v>
      </c>
      <c r="D98" s="16" t="s">
        <v>49</v>
      </c>
      <c r="E98" s="63">
        <v>35</v>
      </c>
      <c r="F98" s="102"/>
      <c r="G98" s="69">
        <f t="shared" si="2"/>
        <v>0</v>
      </c>
    </row>
    <row r="99" spans="2:7" x14ac:dyDescent="0.2">
      <c r="B99" s="43" t="s">
        <v>53</v>
      </c>
      <c r="C99" s="17" t="s">
        <v>159</v>
      </c>
      <c r="D99" s="16" t="s">
        <v>39</v>
      </c>
      <c r="E99" s="63">
        <v>5</v>
      </c>
      <c r="F99" s="102"/>
      <c r="G99" s="69">
        <f t="shared" si="2"/>
        <v>0</v>
      </c>
    </row>
    <row r="100" spans="2:7" x14ac:dyDescent="0.2">
      <c r="B100" s="43" t="s">
        <v>54</v>
      </c>
      <c r="C100" s="15" t="s">
        <v>57</v>
      </c>
      <c r="D100" s="16" t="s">
        <v>30</v>
      </c>
      <c r="E100" s="63">
        <v>60</v>
      </c>
      <c r="F100" s="102"/>
      <c r="G100" s="69">
        <f t="shared" si="2"/>
        <v>0</v>
      </c>
    </row>
    <row r="101" spans="2:7" x14ac:dyDescent="0.2">
      <c r="B101" s="43" t="s">
        <v>55</v>
      </c>
      <c r="C101" s="15" t="s">
        <v>160</v>
      </c>
      <c r="D101" s="18" t="s">
        <v>49</v>
      </c>
      <c r="E101" s="63">
        <v>16</v>
      </c>
      <c r="F101" s="102"/>
      <c r="G101" s="69">
        <f t="shared" si="2"/>
        <v>0</v>
      </c>
    </row>
    <row r="102" spans="2:7" ht="28.5" x14ac:dyDescent="0.2">
      <c r="B102" s="44" t="s">
        <v>56</v>
      </c>
      <c r="C102" s="17" t="s">
        <v>161</v>
      </c>
      <c r="D102" s="16" t="s">
        <v>5</v>
      </c>
      <c r="E102" s="63">
        <v>12</v>
      </c>
      <c r="F102" s="102"/>
      <c r="G102" s="69">
        <f t="shared" si="2"/>
        <v>0</v>
      </c>
    </row>
    <row r="103" spans="2:7" ht="28.5" x14ac:dyDescent="0.2">
      <c r="B103" s="43" t="s">
        <v>58</v>
      </c>
      <c r="C103" s="17" t="s">
        <v>155</v>
      </c>
      <c r="D103" s="16" t="s">
        <v>39</v>
      </c>
      <c r="E103" s="63">
        <v>2</v>
      </c>
      <c r="F103" s="102"/>
      <c r="G103" s="69">
        <f t="shared" si="2"/>
        <v>0</v>
      </c>
    </row>
    <row r="104" spans="2:7" x14ac:dyDescent="0.2">
      <c r="B104" s="44" t="s">
        <v>59</v>
      </c>
      <c r="C104" s="17" t="s">
        <v>159</v>
      </c>
      <c r="D104" s="16" t="s">
        <v>39</v>
      </c>
      <c r="E104" s="63">
        <v>2</v>
      </c>
      <c r="F104" s="102"/>
      <c r="G104" s="69">
        <f t="shared" si="2"/>
        <v>0</v>
      </c>
    </row>
    <row r="105" spans="2:7" x14ac:dyDescent="0.2">
      <c r="B105" s="43" t="s">
        <v>63</v>
      </c>
      <c r="C105" s="17" t="s">
        <v>57</v>
      </c>
      <c r="D105" s="16" t="s">
        <v>30</v>
      </c>
      <c r="E105" s="63">
        <v>10</v>
      </c>
      <c r="F105" s="102"/>
      <c r="G105" s="69">
        <f t="shared" si="2"/>
        <v>0</v>
      </c>
    </row>
    <row r="106" spans="2:7" ht="15" x14ac:dyDescent="0.2">
      <c r="B106" s="44"/>
      <c r="C106" s="3" t="s">
        <v>60</v>
      </c>
      <c r="D106" s="16"/>
      <c r="E106" s="63"/>
      <c r="F106" s="102"/>
      <c r="G106" s="69"/>
    </row>
    <row r="107" spans="2:7" ht="15" x14ac:dyDescent="0.2">
      <c r="B107" s="44"/>
      <c r="C107" s="3" t="s">
        <v>61</v>
      </c>
      <c r="D107" s="16"/>
      <c r="E107" s="63"/>
      <c r="F107" s="102"/>
      <c r="G107" s="69"/>
    </row>
    <row r="108" spans="2:7" ht="28.5" x14ac:dyDescent="0.2">
      <c r="B108" s="97" t="s">
        <v>47</v>
      </c>
      <c r="C108" s="17" t="s">
        <v>162</v>
      </c>
      <c r="D108" s="16" t="s">
        <v>39</v>
      </c>
      <c r="E108" s="63" t="s">
        <v>48</v>
      </c>
      <c r="F108" s="102"/>
      <c r="G108" s="69">
        <f t="shared" ref="G108:G150" si="3">ROUND(E108*F108,2)</f>
        <v>0</v>
      </c>
    </row>
    <row r="109" spans="2:7" x14ac:dyDescent="0.2">
      <c r="B109" s="97" t="s">
        <v>48</v>
      </c>
      <c r="C109" s="17" t="s">
        <v>163</v>
      </c>
      <c r="D109" s="16" t="s">
        <v>49</v>
      </c>
      <c r="E109" s="63">
        <v>24</v>
      </c>
      <c r="F109" s="102"/>
      <c r="G109" s="69">
        <f t="shared" si="3"/>
        <v>0</v>
      </c>
    </row>
    <row r="110" spans="2:7" x14ac:dyDescent="0.2">
      <c r="B110" s="98" t="s">
        <v>50</v>
      </c>
      <c r="C110" s="17" t="s">
        <v>164</v>
      </c>
      <c r="D110" s="16" t="s">
        <v>49</v>
      </c>
      <c r="E110" s="63">
        <v>42</v>
      </c>
      <c r="F110" s="102"/>
      <c r="G110" s="69">
        <f t="shared" si="3"/>
        <v>0</v>
      </c>
    </row>
    <row r="111" spans="2:7" x14ac:dyDescent="0.2">
      <c r="B111" s="45" t="s">
        <v>51</v>
      </c>
      <c r="C111" s="17" t="s">
        <v>62</v>
      </c>
      <c r="D111" s="18" t="s">
        <v>39</v>
      </c>
      <c r="E111" s="63">
        <v>20</v>
      </c>
      <c r="F111" s="102"/>
      <c r="G111" s="69">
        <f t="shared" si="3"/>
        <v>0</v>
      </c>
    </row>
    <row r="112" spans="2:7" x14ac:dyDescent="0.2">
      <c r="B112" s="98" t="s">
        <v>52</v>
      </c>
      <c r="C112" s="28" t="s">
        <v>165</v>
      </c>
      <c r="D112" s="16" t="s">
        <v>39</v>
      </c>
      <c r="E112" s="64">
        <v>30</v>
      </c>
      <c r="F112" s="102"/>
      <c r="G112" s="69">
        <f t="shared" si="3"/>
        <v>0</v>
      </c>
    </row>
    <row r="113" spans="2:7" x14ac:dyDescent="0.2">
      <c r="B113" s="98" t="s">
        <v>53</v>
      </c>
      <c r="C113" s="28" t="s">
        <v>166</v>
      </c>
      <c r="D113" s="16" t="s">
        <v>39</v>
      </c>
      <c r="E113" s="64">
        <v>4</v>
      </c>
      <c r="F113" s="102"/>
      <c r="G113" s="69">
        <f t="shared" si="3"/>
        <v>0</v>
      </c>
    </row>
    <row r="114" spans="2:7" x14ac:dyDescent="0.2">
      <c r="B114" s="98" t="s">
        <v>54</v>
      </c>
      <c r="C114" s="28" t="s">
        <v>167</v>
      </c>
      <c r="D114" s="16" t="s">
        <v>39</v>
      </c>
      <c r="E114" s="64">
        <v>2</v>
      </c>
      <c r="F114" s="102"/>
      <c r="G114" s="69">
        <f t="shared" si="3"/>
        <v>0</v>
      </c>
    </row>
    <row r="115" spans="2:7" x14ac:dyDescent="0.2">
      <c r="B115" s="98" t="s">
        <v>55</v>
      </c>
      <c r="C115" s="28" t="s">
        <v>168</v>
      </c>
      <c r="D115" s="16" t="s">
        <v>39</v>
      </c>
      <c r="E115" s="64">
        <v>2</v>
      </c>
      <c r="F115" s="102"/>
      <c r="G115" s="69">
        <f t="shared" si="3"/>
        <v>0</v>
      </c>
    </row>
    <row r="116" spans="2:7" x14ac:dyDescent="0.2">
      <c r="B116" s="98" t="s">
        <v>56</v>
      </c>
      <c r="C116" s="28" t="s">
        <v>169</v>
      </c>
      <c r="D116" s="16" t="s">
        <v>39</v>
      </c>
      <c r="E116" s="64">
        <v>1</v>
      </c>
      <c r="F116" s="102"/>
      <c r="G116" s="69">
        <f t="shared" si="3"/>
        <v>0</v>
      </c>
    </row>
    <row r="117" spans="2:7" x14ac:dyDescent="0.2">
      <c r="B117" s="98" t="s">
        <v>58</v>
      </c>
      <c r="C117" s="28" t="s">
        <v>170</v>
      </c>
      <c r="D117" s="16" t="s">
        <v>146</v>
      </c>
      <c r="E117" s="64">
        <v>1.5</v>
      </c>
      <c r="F117" s="102"/>
      <c r="G117" s="69">
        <f t="shared" si="3"/>
        <v>0</v>
      </c>
    </row>
    <row r="118" spans="2:7" x14ac:dyDescent="0.2">
      <c r="B118" s="98" t="s">
        <v>59</v>
      </c>
      <c r="C118" s="28" t="s">
        <v>171</v>
      </c>
      <c r="D118" s="16" t="s">
        <v>39</v>
      </c>
      <c r="E118" s="64">
        <v>2</v>
      </c>
      <c r="F118" s="102"/>
      <c r="G118" s="69">
        <f t="shared" si="3"/>
        <v>0</v>
      </c>
    </row>
    <row r="119" spans="2:7" x14ac:dyDescent="0.2">
      <c r="B119" s="98" t="s">
        <v>63</v>
      </c>
      <c r="C119" s="28" t="s">
        <v>172</v>
      </c>
      <c r="D119" s="16" t="s">
        <v>39</v>
      </c>
      <c r="E119" s="64">
        <v>2</v>
      </c>
      <c r="F119" s="102"/>
      <c r="G119" s="69">
        <f t="shared" si="3"/>
        <v>0</v>
      </c>
    </row>
    <row r="120" spans="2:7" x14ac:dyDescent="0.2">
      <c r="B120" s="98" t="s">
        <v>64</v>
      </c>
      <c r="C120" s="28" t="s">
        <v>173</v>
      </c>
      <c r="D120" s="16" t="s">
        <v>39</v>
      </c>
      <c r="E120" s="64">
        <v>6</v>
      </c>
      <c r="F120" s="102"/>
      <c r="G120" s="69">
        <f t="shared" si="3"/>
        <v>0</v>
      </c>
    </row>
    <row r="121" spans="2:7" x14ac:dyDescent="0.2">
      <c r="B121" s="98" t="s">
        <v>65</v>
      </c>
      <c r="C121" s="28" t="s">
        <v>174</v>
      </c>
      <c r="D121" s="16" t="s">
        <v>39</v>
      </c>
      <c r="E121" s="64">
        <v>4</v>
      </c>
      <c r="F121" s="102"/>
      <c r="G121" s="69">
        <f t="shared" si="3"/>
        <v>0</v>
      </c>
    </row>
    <row r="122" spans="2:7" ht="28.5" x14ac:dyDescent="0.2">
      <c r="B122" s="98" t="s">
        <v>66</v>
      </c>
      <c r="C122" s="28" t="s">
        <v>175</v>
      </c>
      <c r="D122" s="16" t="s">
        <v>49</v>
      </c>
      <c r="E122" s="64">
        <v>66</v>
      </c>
      <c r="F122" s="102"/>
      <c r="G122" s="69">
        <f t="shared" si="3"/>
        <v>0</v>
      </c>
    </row>
    <row r="123" spans="2:7" x14ac:dyDescent="0.2">
      <c r="B123" s="98" t="s">
        <v>67</v>
      </c>
      <c r="C123" s="28" t="s">
        <v>68</v>
      </c>
      <c r="D123" s="16" t="s">
        <v>49</v>
      </c>
      <c r="E123" s="64">
        <v>66</v>
      </c>
      <c r="F123" s="102"/>
      <c r="G123" s="69">
        <f t="shared" si="3"/>
        <v>0</v>
      </c>
    </row>
    <row r="124" spans="2:7" ht="28.5" x14ac:dyDescent="0.2">
      <c r="B124" s="98" t="s">
        <v>69</v>
      </c>
      <c r="C124" s="28" t="s">
        <v>70</v>
      </c>
      <c r="D124" s="16" t="s">
        <v>71</v>
      </c>
      <c r="E124" s="64">
        <v>2</v>
      </c>
      <c r="F124" s="102"/>
      <c r="G124" s="69">
        <f t="shared" si="3"/>
        <v>0</v>
      </c>
    </row>
    <row r="125" spans="2:7" ht="28.5" x14ac:dyDescent="0.2">
      <c r="B125" s="98" t="s">
        <v>72</v>
      </c>
      <c r="C125" s="28" t="s">
        <v>176</v>
      </c>
      <c r="D125" s="16" t="s">
        <v>39</v>
      </c>
      <c r="E125" s="64">
        <v>20</v>
      </c>
      <c r="F125" s="102"/>
      <c r="G125" s="69">
        <f t="shared" si="3"/>
        <v>0</v>
      </c>
    </row>
    <row r="126" spans="2:7" x14ac:dyDescent="0.2">
      <c r="B126" s="98" t="s">
        <v>73</v>
      </c>
      <c r="C126" s="17" t="s">
        <v>74</v>
      </c>
      <c r="D126" s="16" t="s">
        <v>30</v>
      </c>
      <c r="E126" s="64">
        <v>50</v>
      </c>
      <c r="F126" s="102"/>
      <c r="G126" s="69">
        <f t="shared" si="3"/>
        <v>0</v>
      </c>
    </row>
    <row r="127" spans="2:7" ht="42.75" x14ac:dyDescent="0.2">
      <c r="B127" s="101">
        <v>20</v>
      </c>
      <c r="C127" s="17" t="s">
        <v>214</v>
      </c>
      <c r="D127" s="16" t="s">
        <v>39</v>
      </c>
      <c r="E127" s="64">
        <v>1</v>
      </c>
      <c r="F127" s="102"/>
      <c r="G127" s="69">
        <f t="shared" si="3"/>
        <v>0</v>
      </c>
    </row>
    <row r="128" spans="2:7" ht="42.75" x14ac:dyDescent="0.2">
      <c r="B128" s="101">
        <v>21</v>
      </c>
      <c r="C128" s="100" t="s">
        <v>215</v>
      </c>
      <c r="D128" s="16" t="s">
        <v>39</v>
      </c>
      <c r="E128" s="64">
        <v>1</v>
      </c>
      <c r="F128" s="102"/>
      <c r="G128" s="69">
        <f t="shared" si="3"/>
        <v>0</v>
      </c>
    </row>
    <row r="129" spans="2:7" x14ac:dyDescent="0.2">
      <c r="B129" s="98">
        <v>22</v>
      </c>
      <c r="C129" s="100" t="s">
        <v>182</v>
      </c>
      <c r="D129" s="16" t="s">
        <v>39</v>
      </c>
      <c r="E129" s="64">
        <v>2</v>
      </c>
      <c r="F129" s="102"/>
      <c r="G129" s="69">
        <f t="shared" si="3"/>
        <v>0</v>
      </c>
    </row>
    <row r="130" spans="2:7" ht="28.5" x14ac:dyDescent="0.2">
      <c r="B130" s="98">
        <v>23</v>
      </c>
      <c r="C130" s="17" t="s">
        <v>183</v>
      </c>
      <c r="D130" s="16" t="s">
        <v>39</v>
      </c>
      <c r="E130" s="64">
        <v>2</v>
      </c>
      <c r="F130" s="102"/>
      <c r="G130" s="69">
        <f t="shared" si="3"/>
        <v>0</v>
      </c>
    </row>
    <row r="131" spans="2:7" x14ac:dyDescent="0.2">
      <c r="B131" s="98">
        <v>24</v>
      </c>
      <c r="C131" s="17" t="s">
        <v>184</v>
      </c>
      <c r="D131" s="16" t="s">
        <v>39</v>
      </c>
      <c r="E131" s="64">
        <v>2</v>
      </c>
      <c r="F131" s="102"/>
      <c r="G131" s="69">
        <f t="shared" si="3"/>
        <v>0</v>
      </c>
    </row>
    <row r="132" spans="2:7" x14ac:dyDescent="0.2">
      <c r="B132" s="98">
        <v>25</v>
      </c>
      <c r="C132" s="17" t="s">
        <v>185</v>
      </c>
      <c r="D132" s="16" t="s">
        <v>49</v>
      </c>
      <c r="E132" s="64">
        <v>10</v>
      </c>
      <c r="F132" s="102"/>
      <c r="G132" s="69">
        <f t="shared" si="3"/>
        <v>0</v>
      </c>
    </row>
    <row r="133" spans="2:7" x14ac:dyDescent="0.2">
      <c r="B133" s="98">
        <v>26</v>
      </c>
      <c r="C133" s="17" t="s">
        <v>186</v>
      </c>
      <c r="D133" s="16" t="s">
        <v>49</v>
      </c>
      <c r="E133" s="64">
        <v>9</v>
      </c>
      <c r="F133" s="102"/>
      <c r="G133" s="69">
        <f t="shared" si="3"/>
        <v>0</v>
      </c>
    </row>
    <row r="134" spans="2:7" x14ac:dyDescent="0.2">
      <c r="B134" s="98">
        <v>27</v>
      </c>
      <c r="C134" s="17" t="s">
        <v>187</v>
      </c>
      <c r="D134" s="16" t="s">
        <v>39</v>
      </c>
      <c r="E134" s="64">
        <v>18</v>
      </c>
      <c r="F134" s="102"/>
      <c r="G134" s="69">
        <f t="shared" si="3"/>
        <v>0</v>
      </c>
    </row>
    <row r="135" spans="2:7" x14ac:dyDescent="0.2">
      <c r="B135" s="98">
        <v>28</v>
      </c>
      <c r="C135" s="17" t="s">
        <v>188</v>
      </c>
      <c r="D135" s="16" t="s">
        <v>39</v>
      </c>
      <c r="E135" s="64">
        <v>30</v>
      </c>
      <c r="F135" s="102"/>
      <c r="G135" s="69">
        <f t="shared" si="3"/>
        <v>0</v>
      </c>
    </row>
    <row r="136" spans="2:7" x14ac:dyDescent="0.2">
      <c r="B136" s="98">
        <v>29</v>
      </c>
      <c r="C136" s="17" t="s">
        <v>189</v>
      </c>
      <c r="D136" s="16" t="s">
        <v>39</v>
      </c>
      <c r="E136" s="64">
        <v>1</v>
      </c>
      <c r="F136" s="102"/>
      <c r="G136" s="69">
        <f t="shared" si="3"/>
        <v>0</v>
      </c>
    </row>
    <row r="137" spans="2:7" x14ac:dyDescent="0.2">
      <c r="B137" s="98">
        <v>30</v>
      </c>
      <c r="C137" s="17" t="s">
        <v>190</v>
      </c>
      <c r="D137" s="16" t="s">
        <v>39</v>
      </c>
      <c r="E137" s="64">
        <v>6</v>
      </c>
      <c r="F137" s="102"/>
      <c r="G137" s="69">
        <f t="shared" si="3"/>
        <v>0</v>
      </c>
    </row>
    <row r="138" spans="2:7" x14ac:dyDescent="0.2">
      <c r="B138" s="98">
        <v>31</v>
      </c>
      <c r="C138" s="17" t="s">
        <v>191</v>
      </c>
      <c r="D138" s="16" t="s">
        <v>39</v>
      </c>
      <c r="E138" s="64">
        <v>10</v>
      </c>
      <c r="F138" s="102"/>
      <c r="G138" s="69">
        <f t="shared" si="3"/>
        <v>0</v>
      </c>
    </row>
    <row r="139" spans="2:7" x14ac:dyDescent="0.2">
      <c r="B139" s="98">
        <v>32</v>
      </c>
      <c r="C139" s="17" t="s">
        <v>192</v>
      </c>
      <c r="D139" s="16" t="s">
        <v>39</v>
      </c>
      <c r="E139" s="64">
        <v>2</v>
      </c>
      <c r="F139" s="102"/>
      <c r="G139" s="69">
        <f t="shared" si="3"/>
        <v>0</v>
      </c>
    </row>
    <row r="140" spans="2:7" x14ac:dyDescent="0.2">
      <c r="B140" s="98">
        <v>33</v>
      </c>
      <c r="C140" s="17" t="s">
        <v>193</v>
      </c>
      <c r="D140" s="16" t="s">
        <v>39</v>
      </c>
      <c r="E140" s="64">
        <v>2</v>
      </c>
      <c r="F140" s="102"/>
      <c r="G140" s="69">
        <f t="shared" si="3"/>
        <v>0</v>
      </c>
    </row>
    <row r="141" spans="2:7" x14ac:dyDescent="0.2">
      <c r="B141" s="98">
        <v>34</v>
      </c>
      <c r="C141" s="17" t="s">
        <v>194</v>
      </c>
      <c r="D141" s="16" t="s">
        <v>39</v>
      </c>
      <c r="E141" s="64">
        <v>2</v>
      </c>
      <c r="F141" s="102"/>
      <c r="G141" s="69">
        <f t="shared" si="3"/>
        <v>0</v>
      </c>
    </row>
    <row r="142" spans="2:7" ht="28.5" x14ac:dyDescent="0.2">
      <c r="B142" s="98">
        <v>35</v>
      </c>
      <c r="C142" s="17" t="s">
        <v>195</v>
      </c>
      <c r="D142" s="16" t="s">
        <v>49</v>
      </c>
      <c r="E142" s="64">
        <v>19</v>
      </c>
      <c r="F142" s="102"/>
      <c r="G142" s="69">
        <f t="shared" si="3"/>
        <v>0</v>
      </c>
    </row>
    <row r="143" spans="2:7" x14ac:dyDescent="0.2">
      <c r="B143" s="98">
        <v>36</v>
      </c>
      <c r="C143" s="17" t="s">
        <v>68</v>
      </c>
      <c r="D143" s="16" t="s">
        <v>49</v>
      </c>
      <c r="E143" s="64">
        <v>19</v>
      </c>
      <c r="F143" s="102"/>
      <c r="G143" s="69">
        <f t="shared" si="3"/>
        <v>0</v>
      </c>
    </row>
    <row r="144" spans="2:7" ht="28.5" x14ac:dyDescent="0.2">
      <c r="B144" s="98">
        <v>37</v>
      </c>
      <c r="C144" s="17" t="s">
        <v>70</v>
      </c>
      <c r="D144" s="16" t="s">
        <v>71</v>
      </c>
      <c r="E144" s="64">
        <v>2</v>
      </c>
      <c r="F144" s="102"/>
      <c r="G144" s="69">
        <f t="shared" si="3"/>
        <v>0</v>
      </c>
    </row>
    <row r="145" spans="2:7" ht="28.5" x14ac:dyDescent="0.2">
      <c r="B145" s="98">
        <v>38</v>
      </c>
      <c r="C145" s="17" t="s">
        <v>196</v>
      </c>
      <c r="D145" s="16" t="s">
        <v>39</v>
      </c>
      <c r="E145" s="64">
        <v>15</v>
      </c>
      <c r="F145" s="102"/>
      <c r="G145" s="69">
        <f t="shared" si="3"/>
        <v>0</v>
      </c>
    </row>
    <row r="146" spans="2:7" ht="15" x14ac:dyDescent="0.2">
      <c r="B146" s="43"/>
      <c r="C146" s="3" t="s">
        <v>75</v>
      </c>
      <c r="D146" s="16"/>
      <c r="E146" s="64"/>
      <c r="F146" s="102"/>
      <c r="G146" s="69">
        <f t="shared" si="3"/>
        <v>0</v>
      </c>
    </row>
    <row r="147" spans="2:7" ht="42.75" x14ac:dyDescent="0.2">
      <c r="B147" s="43" t="s">
        <v>47</v>
      </c>
      <c r="C147" s="28" t="s">
        <v>177</v>
      </c>
      <c r="D147" s="16" t="s">
        <v>39</v>
      </c>
      <c r="E147" s="64">
        <v>3</v>
      </c>
      <c r="F147" s="102"/>
      <c r="G147" s="69">
        <f t="shared" si="3"/>
        <v>0</v>
      </c>
    </row>
    <row r="148" spans="2:7" x14ac:dyDescent="0.2">
      <c r="B148" s="43" t="s">
        <v>48</v>
      </c>
      <c r="C148" s="28" t="s">
        <v>76</v>
      </c>
      <c r="D148" s="16" t="s">
        <v>39</v>
      </c>
      <c r="E148" s="64">
        <v>3</v>
      </c>
      <c r="F148" s="102"/>
      <c r="G148" s="69">
        <f t="shared" si="3"/>
        <v>0</v>
      </c>
    </row>
    <row r="149" spans="2:7" ht="28.5" x14ac:dyDescent="0.2">
      <c r="B149" s="43" t="s">
        <v>50</v>
      </c>
      <c r="C149" s="28" t="s">
        <v>178</v>
      </c>
      <c r="D149" s="18" t="s">
        <v>39</v>
      </c>
      <c r="E149" s="64">
        <v>6</v>
      </c>
      <c r="F149" s="102"/>
      <c r="G149" s="69">
        <f t="shared" si="3"/>
        <v>0</v>
      </c>
    </row>
    <row r="150" spans="2:7" ht="28.5" x14ac:dyDescent="0.2">
      <c r="B150" s="43" t="s">
        <v>51</v>
      </c>
      <c r="C150" s="17" t="s">
        <v>179</v>
      </c>
      <c r="D150" s="16" t="s">
        <v>5</v>
      </c>
      <c r="E150" s="63">
        <v>14.5</v>
      </c>
      <c r="F150" s="102"/>
      <c r="G150" s="69">
        <f t="shared" si="3"/>
        <v>0</v>
      </c>
    </row>
    <row r="151" spans="2:7" ht="15" x14ac:dyDescent="0.25">
      <c r="B151" s="43"/>
      <c r="C151" s="15"/>
      <c r="D151" s="16"/>
      <c r="E151" s="63"/>
      <c r="F151" s="113" t="s">
        <v>90</v>
      </c>
      <c r="G151" s="69">
        <f>SUM(G94:G150)</f>
        <v>0</v>
      </c>
    </row>
    <row r="152" spans="2:7" ht="15.75" thickBot="1" x14ac:dyDescent="0.3">
      <c r="B152" s="130" t="s">
        <v>95</v>
      </c>
      <c r="C152" s="131"/>
      <c r="D152" s="131"/>
      <c r="E152" s="131"/>
      <c r="F152" s="132"/>
      <c r="G152" s="115">
        <f>SUM(G36,G67,G91,G151)</f>
        <v>0</v>
      </c>
    </row>
    <row r="153" spans="2:7" ht="44.25" customHeight="1" thickBot="1" x14ac:dyDescent="0.25">
      <c r="B153" s="85" t="s">
        <v>0</v>
      </c>
      <c r="C153" s="86" t="s">
        <v>225</v>
      </c>
      <c r="D153" s="86" t="s">
        <v>1</v>
      </c>
      <c r="E153" s="87" t="s">
        <v>2</v>
      </c>
      <c r="F153" s="88" t="s">
        <v>81</v>
      </c>
      <c r="G153" s="88" t="s">
        <v>94</v>
      </c>
    </row>
    <row r="154" spans="2:7" ht="15" x14ac:dyDescent="0.2">
      <c r="B154" s="72"/>
      <c r="C154" s="126" t="s">
        <v>87</v>
      </c>
      <c r="D154" s="72"/>
      <c r="E154" s="72"/>
      <c r="F154" s="72"/>
      <c r="G154" s="72"/>
    </row>
    <row r="155" spans="2:7" ht="15" x14ac:dyDescent="0.25">
      <c r="B155" s="79">
        <v>1</v>
      </c>
      <c r="C155" s="80" t="s">
        <v>20</v>
      </c>
      <c r="D155" s="25"/>
      <c r="E155" s="76"/>
      <c r="F155" s="76"/>
      <c r="G155" s="81"/>
    </row>
    <row r="156" spans="2:7" ht="28.5" x14ac:dyDescent="0.2">
      <c r="B156" s="25" t="s">
        <v>4</v>
      </c>
      <c r="C156" s="75" t="s">
        <v>119</v>
      </c>
      <c r="D156" s="25" t="s">
        <v>5</v>
      </c>
      <c r="E156" s="76">
        <v>32.650000000000006</v>
      </c>
      <c r="F156" s="76"/>
      <c r="G156" s="84">
        <f>ROUND(E156*F156,2)</f>
        <v>0</v>
      </c>
    </row>
    <row r="157" spans="2:7" ht="15" x14ac:dyDescent="0.25">
      <c r="B157" s="79">
        <v>2</v>
      </c>
      <c r="C157" s="80" t="s">
        <v>22</v>
      </c>
      <c r="D157" s="25"/>
      <c r="E157" s="76"/>
      <c r="F157" s="76"/>
      <c r="G157" s="84"/>
    </row>
    <row r="158" spans="2:7" ht="28.5" x14ac:dyDescent="0.2">
      <c r="B158" s="25" t="s">
        <v>8</v>
      </c>
      <c r="C158" s="75" t="s">
        <v>120</v>
      </c>
      <c r="D158" s="25" t="s">
        <v>5</v>
      </c>
      <c r="E158" s="76">
        <v>72.509999999999991</v>
      </c>
      <c r="F158" s="76"/>
      <c r="G158" s="84">
        <f t="shared" ref="G158:G165" si="4">ROUND(E158*F158,2)</f>
        <v>0</v>
      </c>
    </row>
    <row r="159" spans="2:7" ht="28.5" x14ac:dyDescent="0.2">
      <c r="B159" s="25" t="s">
        <v>9</v>
      </c>
      <c r="C159" s="99" t="s">
        <v>181</v>
      </c>
      <c r="D159" s="25" t="s">
        <v>5</v>
      </c>
      <c r="E159" s="76">
        <v>3.87</v>
      </c>
      <c r="F159" s="76"/>
      <c r="G159" s="84">
        <f t="shared" si="4"/>
        <v>0</v>
      </c>
    </row>
    <row r="160" spans="2:7" ht="42.75" x14ac:dyDescent="0.2">
      <c r="B160" s="25" t="s">
        <v>16</v>
      </c>
      <c r="C160" s="75" t="s">
        <v>121</v>
      </c>
      <c r="D160" s="25" t="s">
        <v>5</v>
      </c>
      <c r="E160" s="76">
        <v>10.440000000000001</v>
      </c>
      <c r="F160" s="76"/>
      <c r="G160" s="84">
        <f t="shared" si="4"/>
        <v>0</v>
      </c>
    </row>
    <row r="161" spans="2:7" ht="28.5" x14ac:dyDescent="0.2">
      <c r="B161" s="25" t="s">
        <v>18</v>
      </c>
      <c r="C161" s="75" t="s">
        <v>122</v>
      </c>
      <c r="D161" s="25" t="s">
        <v>5</v>
      </c>
      <c r="E161" s="76">
        <v>20.87</v>
      </c>
      <c r="F161" s="76"/>
      <c r="G161" s="84">
        <f t="shared" si="4"/>
        <v>0</v>
      </c>
    </row>
    <row r="162" spans="2:7" x14ac:dyDescent="0.2">
      <c r="B162" s="25" t="s">
        <v>19</v>
      </c>
      <c r="C162" s="75" t="s">
        <v>123</v>
      </c>
      <c r="D162" s="25" t="s">
        <v>5</v>
      </c>
      <c r="E162" s="76">
        <v>20.87</v>
      </c>
      <c r="F162" s="76"/>
      <c r="G162" s="84">
        <f t="shared" si="4"/>
        <v>0</v>
      </c>
    </row>
    <row r="163" spans="2:7" ht="28.5" x14ac:dyDescent="0.2">
      <c r="B163" s="25" t="s">
        <v>77</v>
      </c>
      <c r="C163" s="75" t="s">
        <v>124</v>
      </c>
      <c r="D163" s="25" t="s">
        <v>5</v>
      </c>
      <c r="E163" s="76">
        <v>2.4</v>
      </c>
      <c r="F163" s="76"/>
      <c r="G163" s="84">
        <f t="shared" si="4"/>
        <v>0</v>
      </c>
    </row>
    <row r="164" spans="2:7" ht="42.75" x14ac:dyDescent="0.2">
      <c r="B164" s="25" t="s">
        <v>78</v>
      </c>
      <c r="C164" s="75" t="s">
        <v>125</v>
      </c>
      <c r="D164" s="25" t="s">
        <v>5</v>
      </c>
      <c r="E164" s="76">
        <v>797.68</v>
      </c>
      <c r="F164" s="76"/>
      <c r="G164" s="84">
        <f t="shared" si="4"/>
        <v>0</v>
      </c>
    </row>
    <row r="165" spans="2:7" x14ac:dyDescent="0.2">
      <c r="B165" s="25" t="s">
        <v>79</v>
      </c>
      <c r="C165" s="75" t="s">
        <v>24</v>
      </c>
      <c r="D165" s="25" t="s">
        <v>39</v>
      </c>
      <c r="E165" s="76">
        <v>1</v>
      </c>
      <c r="F165" s="76"/>
      <c r="G165" s="84">
        <f t="shared" si="4"/>
        <v>0</v>
      </c>
    </row>
    <row r="166" spans="2:7" x14ac:dyDescent="0.2">
      <c r="B166" s="25" t="s">
        <v>80</v>
      </c>
      <c r="C166" s="75" t="s">
        <v>126</v>
      </c>
      <c r="D166" s="25" t="s">
        <v>5</v>
      </c>
      <c r="E166" s="76">
        <v>29.391999999999999</v>
      </c>
      <c r="F166" s="76"/>
      <c r="G166" s="84">
        <f>ROUND(E166*F166,2)</f>
        <v>0</v>
      </c>
    </row>
    <row r="167" spans="2:7" ht="15" x14ac:dyDescent="0.25">
      <c r="B167" s="10"/>
      <c r="C167" s="75"/>
      <c r="D167" s="25"/>
      <c r="E167" s="76"/>
      <c r="F167" s="77" t="s">
        <v>238</v>
      </c>
      <c r="G167" s="122">
        <f>SUM(G156:G166)</f>
        <v>0</v>
      </c>
    </row>
    <row r="168" spans="2:7" ht="15" x14ac:dyDescent="0.2">
      <c r="B168" s="10"/>
      <c r="C168" s="124" t="s">
        <v>197</v>
      </c>
      <c r="D168" s="25"/>
      <c r="E168" s="76"/>
      <c r="F168" s="76"/>
      <c r="G168" s="76"/>
    </row>
    <row r="169" spans="2:7" x14ac:dyDescent="0.2">
      <c r="B169" s="25">
        <v>1</v>
      </c>
      <c r="C169" s="114" t="s">
        <v>198</v>
      </c>
      <c r="D169" s="25" t="s">
        <v>39</v>
      </c>
      <c r="E169" s="76">
        <v>48</v>
      </c>
      <c r="F169" s="76"/>
      <c r="G169" s="76">
        <f>ROUND(E169*F169,2)</f>
        <v>0</v>
      </c>
    </row>
    <row r="170" spans="2:7" ht="28.5" x14ac:dyDescent="0.2">
      <c r="B170" s="25">
        <v>2</v>
      </c>
      <c r="C170" s="75" t="s">
        <v>199</v>
      </c>
      <c r="D170" s="25" t="s">
        <v>39</v>
      </c>
      <c r="E170" s="76">
        <v>11</v>
      </c>
      <c r="F170" s="76"/>
      <c r="G170" s="76">
        <f t="shared" ref="G170:G195" si="5">ROUND(E170*F170,2)</f>
        <v>0</v>
      </c>
    </row>
    <row r="171" spans="2:7" x14ac:dyDescent="0.2">
      <c r="B171" s="25">
        <v>3</v>
      </c>
      <c r="C171" s="75" t="s">
        <v>200</v>
      </c>
      <c r="D171" s="25" t="s">
        <v>146</v>
      </c>
      <c r="E171" s="76">
        <v>73</v>
      </c>
      <c r="F171" s="76"/>
      <c r="G171" s="76">
        <f t="shared" si="5"/>
        <v>0</v>
      </c>
    </row>
    <row r="172" spans="2:7" x14ac:dyDescent="0.2">
      <c r="B172" s="25">
        <v>4</v>
      </c>
      <c r="C172" s="75" t="s">
        <v>201</v>
      </c>
      <c r="D172" s="25" t="s">
        <v>146</v>
      </c>
      <c r="E172" s="76">
        <v>13</v>
      </c>
      <c r="F172" s="76"/>
      <c r="G172" s="76">
        <f t="shared" si="5"/>
        <v>0</v>
      </c>
    </row>
    <row r="173" spans="2:7" x14ac:dyDescent="0.2">
      <c r="B173" s="25">
        <v>5</v>
      </c>
      <c r="C173" s="75" t="s">
        <v>202</v>
      </c>
      <c r="D173" s="25" t="s">
        <v>146</v>
      </c>
      <c r="E173" s="76">
        <v>9</v>
      </c>
      <c r="F173" s="76"/>
      <c r="G173" s="76">
        <f t="shared" si="5"/>
        <v>0</v>
      </c>
    </row>
    <row r="174" spans="2:7" x14ac:dyDescent="0.2">
      <c r="B174" s="25">
        <v>6</v>
      </c>
      <c r="C174" s="75" t="s">
        <v>150</v>
      </c>
      <c r="D174" s="25" t="s">
        <v>146</v>
      </c>
      <c r="E174" s="76">
        <v>23</v>
      </c>
      <c r="F174" s="76"/>
      <c r="G174" s="76">
        <f t="shared" si="5"/>
        <v>0</v>
      </c>
    </row>
    <row r="175" spans="2:7" x14ac:dyDescent="0.2">
      <c r="B175" s="25">
        <v>7</v>
      </c>
      <c r="C175" s="75" t="s">
        <v>203</v>
      </c>
      <c r="D175" s="25" t="s">
        <v>146</v>
      </c>
      <c r="E175" s="76">
        <v>9</v>
      </c>
      <c r="F175" s="76"/>
      <c r="G175" s="76">
        <f t="shared" si="5"/>
        <v>0</v>
      </c>
    </row>
    <row r="176" spans="2:7" x14ac:dyDescent="0.2">
      <c r="B176" s="25">
        <v>8</v>
      </c>
      <c r="C176" s="75" t="s">
        <v>204</v>
      </c>
      <c r="D176" s="25" t="s">
        <v>39</v>
      </c>
      <c r="E176" s="76">
        <v>1</v>
      </c>
      <c r="F176" s="76"/>
      <c r="G176" s="76">
        <f t="shared" si="5"/>
        <v>0</v>
      </c>
    </row>
    <row r="177" spans="2:7" ht="28.5" x14ac:dyDescent="0.2">
      <c r="B177" s="25">
        <v>9</v>
      </c>
      <c r="C177" s="75" t="s">
        <v>205</v>
      </c>
      <c r="D177" s="25" t="s">
        <v>146</v>
      </c>
      <c r="E177" s="76">
        <v>19</v>
      </c>
      <c r="F177" s="76"/>
      <c r="G177" s="76">
        <f t="shared" si="5"/>
        <v>0</v>
      </c>
    </row>
    <row r="178" spans="2:7" x14ac:dyDescent="0.2">
      <c r="B178" s="25">
        <v>10</v>
      </c>
      <c r="C178" s="75" t="s">
        <v>149</v>
      </c>
      <c r="D178" s="25" t="s">
        <v>146</v>
      </c>
      <c r="E178" s="76">
        <v>19</v>
      </c>
      <c r="F178" s="76"/>
      <c r="G178" s="76">
        <f t="shared" si="5"/>
        <v>0</v>
      </c>
    </row>
    <row r="179" spans="2:7" ht="28.5" x14ac:dyDescent="0.2">
      <c r="B179" s="25">
        <v>11</v>
      </c>
      <c r="C179" s="75" t="s">
        <v>206</v>
      </c>
      <c r="D179" s="25" t="s">
        <v>39</v>
      </c>
      <c r="E179" s="76">
        <v>5</v>
      </c>
      <c r="F179" s="76"/>
      <c r="G179" s="76">
        <f t="shared" si="5"/>
        <v>0</v>
      </c>
    </row>
    <row r="180" spans="2:7" ht="28.5" x14ac:dyDescent="0.2">
      <c r="B180" s="25">
        <v>12</v>
      </c>
      <c r="C180" s="75" t="s">
        <v>207</v>
      </c>
      <c r="D180" s="25" t="s">
        <v>39</v>
      </c>
      <c r="E180" s="76">
        <v>4</v>
      </c>
      <c r="F180" s="76"/>
      <c r="G180" s="76">
        <f t="shared" si="5"/>
        <v>0</v>
      </c>
    </row>
    <row r="181" spans="2:7" ht="28.5" x14ac:dyDescent="0.2">
      <c r="B181" s="25">
        <v>13</v>
      </c>
      <c r="C181" s="75" t="s">
        <v>208</v>
      </c>
      <c r="D181" s="25" t="s">
        <v>39</v>
      </c>
      <c r="E181" s="76">
        <v>12</v>
      </c>
      <c r="F181" s="76"/>
      <c r="G181" s="76">
        <f t="shared" si="5"/>
        <v>0</v>
      </c>
    </row>
    <row r="182" spans="2:7" x14ac:dyDescent="0.2">
      <c r="B182" s="25">
        <v>14</v>
      </c>
      <c r="C182" s="75" t="s">
        <v>209</v>
      </c>
      <c r="D182" s="25" t="s">
        <v>39</v>
      </c>
      <c r="E182" s="76">
        <v>6</v>
      </c>
      <c r="F182" s="76"/>
      <c r="G182" s="76">
        <f t="shared" si="5"/>
        <v>0</v>
      </c>
    </row>
    <row r="183" spans="2:7" x14ac:dyDescent="0.2">
      <c r="B183" s="25">
        <v>15</v>
      </c>
      <c r="C183" s="75" t="s">
        <v>210</v>
      </c>
      <c r="D183" s="25" t="s">
        <v>39</v>
      </c>
      <c r="E183" s="76">
        <v>5</v>
      </c>
      <c r="F183" s="76"/>
      <c r="G183" s="76">
        <f t="shared" si="5"/>
        <v>0</v>
      </c>
    </row>
    <row r="184" spans="2:7" ht="42.75" x14ac:dyDescent="0.2">
      <c r="B184" s="25">
        <v>16</v>
      </c>
      <c r="C184" s="75" t="s">
        <v>211</v>
      </c>
      <c r="D184" s="25" t="s">
        <v>39</v>
      </c>
      <c r="E184" s="76">
        <v>23</v>
      </c>
      <c r="F184" s="76"/>
      <c r="G184" s="76">
        <f t="shared" si="5"/>
        <v>0</v>
      </c>
    </row>
    <row r="185" spans="2:7" ht="28.5" x14ac:dyDescent="0.2">
      <c r="B185" s="25">
        <v>17</v>
      </c>
      <c r="C185" s="75" t="s">
        <v>226</v>
      </c>
      <c r="D185" s="25" t="s">
        <v>39</v>
      </c>
      <c r="E185" s="76">
        <v>1</v>
      </c>
      <c r="F185" s="76"/>
      <c r="G185" s="76">
        <f t="shared" si="5"/>
        <v>0</v>
      </c>
    </row>
    <row r="186" spans="2:7" x14ac:dyDescent="0.2">
      <c r="B186" s="25">
        <v>18</v>
      </c>
      <c r="C186" s="75" t="s">
        <v>227</v>
      </c>
      <c r="D186" s="25" t="s">
        <v>39</v>
      </c>
      <c r="E186" s="76">
        <v>1</v>
      </c>
      <c r="F186" s="76"/>
      <c r="G186" s="76">
        <f t="shared" si="5"/>
        <v>0</v>
      </c>
    </row>
    <row r="187" spans="2:7" ht="28.5" x14ac:dyDescent="0.2">
      <c r="B187" s="25">
        <v>19</v>
      </c>
      <c r="C187" s="75" t="s">
        <v>212</v>
      </c>
      <c r="D187" s="25" t="s">
        <v>39</v>
      </c>
      <c r="E187" s="76">
        <v>2</v>
      </c>
      <c r="F187" s="76"/>
      <c r="G187" s="76">
        <f t="shared" si="5"/>
        <v>0</v>
      </c>
    </row>
    <row r="188" spans="2:7" x14ac:dyDescent="0.2">
      <c r="B188" s="25">
        <v>20</v>
      </c>
      <c r="C188" s="75" t="s">
        <v>213</v>
      </c>
      <c r="D188" s="25" t="s">
        <v>39</v>
      </c>
      <c r="E188" s="76">
        <v>1</v>
      </c>
      <c r="F188" s="76"/>
      <c r="G188" s="76">
        <f t="shared" si="5"/>
        <v>0</v>
      </c>
    </row>
    <row r="189" spans="2:7" x14ac:dyDescent="0.2">
      <c r="B189" s="25"/>
      <c r="C189" s="120" t="s">
        <v>229</v>
      </c>
      <c r="D189" s="25"/>
      <c r="E189" s="76"/>
      <c r="F189" s="76"/>
      <c r="G189" s="76"/>
    </row>
    <row r="190" spans="2:7" x14ac:dyDescent="0.2">
      <c r="B190" s="25">
        <v>1</v>
      </c>
      <c r="C190" s="75" t="s">
        <v>234</v>
      </c>
      <c r="D190" s="25" t="s">
        <v>146</v>
      </c>
      <c r="E190" s="76">
        <v>25</v>
      </c>
      <c r="F190" s="76"/>
      <c r="G190" s="76">
        <f t="shared" si="5"/>
        <v>0</v>
      </c>
    </row>
    <row r="191" spans="2:7" x14ac:dyDescent="0.2">
      <c r="B191" s="25">
        <v>2</v>
      </c>
      <c r="C191" s="75" t="s">
        <v>230</v>
      </c>
      <c r="D191" s="25" t="s">
        <v>39</v>
      </c>
      <c r="E191" s="76">
        <v>1</v>
      </c>
      <c r="F191" s="76"/>
      <c r="G191" s="76">
        <f t="shared" si="5"/>
        <v>0</v>
      </c>
    </row>
    <row r="192" spans="2:7" ht="28.5" x14ac:dyDescent="0.2">
      <c r="B192" s="25">
        <v>3</v>
      </c>
      <c r="C192" s="75" t="s">
        <v>153</v>
      </c>
      <c r="D192" s="25" t="s">
        <v>39</v>
      </c>
      <c r="E192" s="76">
        <v>1</v>
      </c>
      <c r="F192" s="76"/>
      <c r="G192" s="76">
        <f t="shared" si="5"/>
        <v>0</v>
      </c>
    </row>
    <row r="193" spans="2:7" ht="42.75" x14ac:dyDescent="0.2">
      <c r="B193" s="25">
        <v>4</v>
      </c>
      <c r="C193" s="75" t="s">
        <v>231</v>
      </c>
      <c r="D193" s="25" t="s">
        <v>39</v>
      </c>
      <c r="E193" s="76">
        <v>2</v>
      </c>
      <c r="F193" s="76"/>
      <c r="G193" s="76">
        <f t="shared" si="5"/>
        <v>0</v>
      </c>
    </row>
    <row r="194" spans="2:7" ht="42.75" x14ac:dyDescent="0.2">
      <c r="B194" s="25">
        <v>5</v>
      </c>
      <c r="C194" s="75" t="s">
        <v>232</v>
      </c>
      <c r="D194" s="25" t="s">
        <v>39</v>
      </c>
      <c r="E194" s="76">
        <v>1</v>
      </c>
      <c r="F194" s="76"/>
      <c r="G194" s="76">
        <f t="shared" si="5"/>
        <v>0</v>
      </c>
    </row>
    <row r="195" spans="2:7" ht="28.5" x14ac:dyDescent="0.2">
      <c r="B195" s="25">
        <v>6</v>
      </c>
      <c r="C195" s="75" t="s">
        <v>233</v>
      </c>
      <c r="D195" s="25" t="s">
        <v>146</v>
      </c>
      <c r="E195" s="76">
        <v>2</v>
      </c>
      <c r="F195" s="76"/>
      <c r="G195" s="76">
        <f t="shared" si="5"/>
        <v>0</v>
      </c>
    </row>
    <row r="196" spans="2:7" ht="15" x14ac:dyDescent="0.25">
      <c r="B196" s="10"/>
      <c r="C196" s="75"/>
      <c r="D196" s="25"/>
      <c r="E196" s="76"/>
      <c r="F196" s="78" t="s">
        <v>239</v>
      </c>
      <c r="G196" s="122">
        <f>SUM(G169:G195)</f>
        <v>0</v>
      </c>
    </row>
    <row r="197" spans="2:7" x14ac:dyDescent="0.2">
      <c r="B197" s="10"/>
      <c r="C197" s="127" t="s">
        <v>240</v>
      </c>
      <c r="D197" s="10"/>
      <c r="E197" s="10"/>
      <c r="F197" s="10"/>
      <c r="G197" s="10"/>
    </row>
    <row r="198" spans="2:7" x14ac:dyDescent="0.2">
      <c r="B198" s="25">
        <v>1</v>
      </c>
      <c r="C198" s="10" t="s">
        <v>220</v>
      </c>
      <c r="D198" s="10" t="s">
        <v>221</v>
      </c>
      <c r="E198" s="10">
        <v>200</v>
      </c>
      <c r="F198" s="10"/>
      <c r="G198" s="76">
        <f>E198*F198</f>
        <v>0</v>
      </c>
    </row>
    <row r="199" spans="2:7" x14ac:dyDescent="0.2">
      <c r="B199" s="25">
        <v>2</v>
      </c>
      <c r="C199" s="10" t="s">
        <v>222</v>
      </c>
      <c r="D199" s="10" t="s">
        <v>14</v>
      </c>
      <c r="E199" s="10">
        <v>1</v>
      </c>
      <c r="F199" s="10"/>
      <c r="G199" s="76">
        <f t="shared" ref="G199:G201" si="6">E199*F199</f>
        <v>0</v>
      </c>
    </row>
    <row r="200" spans="2:7" x14ac:dyDescent="0.2">
      <c r="B200" s="25">
        <v>3</v>
      </c>
      <c r="C200" s="10" t="s">
        <v>223</v>
      </c>
      <c r="D200" s="10" t="s">
        <v>14</v>
      </c>
      <c r="E200" s="10">
        <v>2</v>
      </c>
      <c r="F200" s="10"/>
      <c r="G200" s="76">
        <f t="shared" si="6"/>
        <v>0</v>
      </c>
    </row>
    <row r="201" spans="2:7" x14ac:dyDescent="0.2">
      <c r="B201" s="25">
        <v>4</v>
      </c>
      <c r="C201" s="10" t="s">
        <v>224</v>
      </c>
      <c r="D201" s="10" t="s">
        <v>14</v>
      </c>
      <c r="E201" s="10">
        <v>2</v>
      </c>
      <c r="F201" s="10"/>
      <c r="G201" s="76">
        <f t="shared" si="6"/>
        <v>0</v>
      </c>
    </row>
    <row r="202" spans="2:7" ht="15" x14ac:dyDescent="0.25">
      <c r="B202" s="25"/>
      <c r="C202" s="10"/>
      <c r="D202" s="10"/>
      <c r="E202" s="10"/>
      <c r="F202" s="78" t="s">
        <v>241</v>
      </c>
      <c r="G202" s="122">
        <f>SUM(G198:G201)</f>
        <v>0</v>
      </c>
    </row>
    <row r="203" spans="2:7" ht="15.75" thickBot="1" x14ac:dyDescent="0.3">
      <c r="B203" s="130" t="s">
        <v>100</v>
      </c>
      <c r="C203" s="131"/>
      <c r="D203" s="131"/>
      <c r="E203" s="131"/>
      <c r="F203" s="132"/>
      <c r="G203" s="71">
        <f>G167+G196+G202</f>
        <v>0</v>
      </c>
    </row>
    <row r="204" spans="2:7" ht="15.75" thickBot="1" x14ac:dyDescent="0.3">
      <c r="B204" s="133" t="s">
        <v>217</v>
      </c>
      <c r="C204" s="134"/>
      <c r="D204" s="134"/>
      <c r="E204" s="134"/>
      <c r="F204" s="134"/>
      <c r="G204" s="117">
        <f>G152+G203</f>
        <v>0</v>
      </c>
    </row>
    <row r="205" spans="2:7" ht="15.75" thickBot="1" x14ac:dyDescent="0.3">
      <c r="B205" s="130" t="s">
        <v>235</v>
      </c>
      <c r="C205" s="131"/>
      <c r="D205" s="131"/>
      <c r="E205" s="131"/>
      <c r="F205" s="131"/>
      <c r="G205" s="117">
        <f>G204*0.05</f>
        <v>0</v>
      </c>
    </row>
    <row r="206" spans="2:7" ht="15.75" thickBot="1" x14ac:dyDescent="0.3">
      <c r="B206" s="130" t="s">
        <v>236</v>
      </c>
      <c r="C206" s="131"/>
      <c r="D206" s="131"/>
      <c r="E206" s="131"/>
      <c r="F206" s="131"/>
      <c r="G206" s="118">
        <f>G204+G205</f>
        <v>0</v>
      </c>
    </row>
    <row r="207" spans="2:7" ht="15" x14ac:dyDescent="0.25">
      <c r="C207" s="74"/>
      <c r="D207" s="2"/>
      <c r="E207" s="82"/>
      <c r="F207" s="83"/>
      <c r="G207" s="89"/>
    </row>
    <row r="208" spans="2:7" ht="15.75" x14ac:dyDescent="0.25">
      <c r="C208" s="74"/>
      <c r="D208" s="2"/>
      <c r="E208" s="82"/>
      <c r="F208" s="128"/>
      <c r="G208" s="129"/>
    </row>
    <row r="211" spans="7:9" ht="15" x14ac:dyDescent="0.25">
      <c r="I211" s="121"/>
    </row>
    <row r="219" spans="7:9" ht="15" x14ac:dyDescent="0.25">
      <c r="G219" s="119"/>
    </row>
  </sheetData>
  <mergeCells count="6">
    <mergeCell ref="B203:F203"/>
    <mergeCell ref="B204:F204"/>
    <mergeCell ref="B205:F205"/>
    <mergeCell ref="B206:F206"/>
    <mergeCell ref="C4:G4"/>
    <mergeCell ref="B152:F152"/>
  </mergeCells>
  <pageMargins left="0.70866141732283472" right="0.70866141732283472" top="0.55118110236220474" bottom="0.74803149606299213" header="0.31496062992125984" footer="0.31496062992125984"/>
  <pageSetup paperSize="9" scale="66" fitToHeight="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47347EP Ценова таблица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1535</PublicOrder>
  </documentManagement>
</p:properties>
</file>

<file path=customXml/itemProps1.xml><?xml version="1.0" encoding="utf-8"?>
<ds:datastoreItem xmlns:ds="http://schemas.openxmlformats.org/officeDocument/2006/customXml" ds:itemID="{37B2B5A8-CC32-42FE-940D-6C2B6785E92F}"/>
</file>

<file path=customXml/itemProps2.xml><?xml version="1.0" encoding="utf-8"?>
<ds:datastoreItem xmlns:ds="http://schemas.openxmlformats.org/officeDocument/2006/customXml" ds:itemID="{17F25959-DE05-4AB8-8005-1D139B43FF7F}"/>
</file>

<file path=customXml/itemProps3.xml><?xml version="1.0" encoding="utf-8"?>
<ds:datastoreItem xmlns:ds="http://schemas.openxmlformats.org/officeDocument/2006/customXml" ds:itemID="{2E99119C-BD07-4E71-A965-ECE09BBEC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 -Етап I и Етап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Konev, Venko</dc:creator>
  <cp:lastModifiedBy>Petkova, Elena</cp:lastModifiedBy>
  <cp:lastPrinted>2018-10-11T08:14:32Z</cp:lastPrinted>
  <dcterms:created xsi:type="dcterms:W3CDTF">2018-09-12T13:57:41Z</dcterms:created>
  <dcterms:modified xsi:type="dcterms:W3CDTF">2018-10-11T08:15:47Z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