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20730" windowHeight="11760"/>
  </bookViews>
  <sheets>
    <sheet name="КСС_КАНАЛИЗАЦИЯ" sheetId="6" r:id="rId1"/>
    <sheet name="КСС_ВОДОСНАБДЯВАНЕ" sheetId="7" r:id="rId2"/>
    <sheet name="Рекапитулация" sheetId="4" r:id="rId3"/>
  </sheets>
  <definedNames>
    <definedName name="_xlnm._FilterDatabase" localSheetId="1" hidden="1">КСС_ВОДОСНАБДЯВАНЕ!$A$6:$H$128</definedName>
    <definedName name="_xlnm.Print_Area" localSheetId="1">КСС_ВОДОСНАБДЯВАНЕ!$A$1:$H$130</definedName>
    <definedName name="_xlnm.Print_Titles" localSheetId="0">КСС_КАНАЛИЗАЦИЯ!$9:$9</definedName>
  </definedNames>
  <calcPr calcId="145621"/>
</workbook>
</file>

<file path=xl/calcChain.xml><?xml version="1.0" encoding="utf-8"?>
<calcChain xmlns="http://schemas.openxmlformats.org/spreadsheetml/2006/main">
  <c r="G14" i="4" l="1"/>
  <c r="G15" i="4"/>
  <c r="G13" i="4"/>
  <c r="G12" i="4"/>
  <c r="G11" i="4"/>
  <c r="H37" i="6"/>
  <c r="H36" i="6"/>
  <c r="H35" i="6"/>
  <c r="H93" i="6"/>
  <c r="H92" i="6"/>
  <c r="H88" i="6"/>
  <c r="H84" i="6"/>
  <c r="H81" i="6"/>
  <c r="H82" i="6"/>
  <c r="H83" i="6"/>
  <c r="H80" i="6"/>
  <c r="H79" i="6"/>
  <c r="H74" i="6"/>
  <c r="H73" i="6"/>
  <c r="H72" i="6"/>
  <c r="H71" i="6"/>
  <c r="H67" i="6"/>
  <c r="H64" i="6"/>
  <c r="H65" i="6"/>
  <c r="H66" i="6"/>
  <c r="H63" i="6"/>
  <c r="H62" i="6"/>
  <c r="H58" i="6"/>
  <c r="H54" i="6"/>
  <c r="H55" i="6"/>
  <c r="H56" i="6"/>
  <c r="H57" i="6"/>
  <c r="H53" i="6"/>
  <c r="H52" i="6"/>
  <c r="H48" i="6"/>
  <c r="H47" i="6"/>
  <c r="H43" i="6"/>
  <c r="H42" i="6"/>
  <c r="H31" i="6"/>
  <c r="H23" i="6"/>
  <c r="H24" i="6"/>
  <c r="H25" i="6"/>
  <c r="H26" i="6"/>
  <c r="H27" i="6"/>
  <c r="H28" i="6"/>
  <c r="H29" i="6"/>
  <c r="H30" i="6"/>
  <c r="H22" i="6"/>
  <c r="H21" i="6"/>
  <c r="H17" i="6"/>
  <c r="H14" i="6"/>
  <c r="H15" i="6"/>
  <c r="H16" i="6"/>
  <c r="H13" i="6"/>
  <c r="H12" i="6"/>
  <c r="H38" i="7"/>
  <c r="H35" i="7"/>
  <c r="H36" i="7"/>
  <c r="H37" i="7"/>
  <c r="H34" i="7"/>
  <c r="H33" i="7"/>
  <c r="H111" i="7"/>
  <c r="H105" i="7"/>
  <c r="H106" i="7"/>
  <c r="H107" i="7"/>
  <c r="H108" i="7"/>
  <c r="H109" i="7"/>
  <c r="H110" i="7"/>
  <c r="H104" i="7"/>
  <c r="H103" i="7"/>
  <c r="H102" i="7"/>
  <c r="H101" i="7"/>
  <c r="H97" i="7"/>
  <c r="H96" i="7"/>
  <c r="H95" i="7"/>
  <c r="H94" i="7"/>
  <c r="H90" i="7"/>
  <c r="H86" i="7"/>
  <c r="H81" i="7"/>
  <c r="H82" i="7"/>
  <c r="H83" i="7"/>
  <c r="H84" i="7"/>
  <c r="H85" i="7"/>
  <c r="H80" i="7"/>
  <c r="H79" i="7"/>
  <c r="H75" i="7"/>
  <c r="H74" i="7"/>
  <c r="H70" i="7"/>
  <c r="H69" i="7"/>
  <c r="H65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43" i="7"/>
  <c r="H42" i="7"/>
  <c r="H29" i="7"/>
  <c r="H23" i="7"/>
  <c r="H24" i="7"/>
  <c r="H25" i="7"/>
  <c r="H26" i="7"/>
  <c r="H27" i="7"/>
  <c r="H28" i="7"/>
  <c r="H22" i="7"/>
  <c r="H21" i="7"/>
  <c r="H17" i="7"/>
  <c r="H14" i="7"/>
  <c r="H15" i="7"/>
  <c r="H16" i="7"/>
  <c r="H13" i="7"/>
  <c r="H12" i="7"/>
  <c r="H91" i="7" l="1"/>
  <c r="H123" i="7" s="1"/>
  <c r="H89" i="6"/>
  <c r="H102" i="6" s="1"/>
  <c r="H49" i="6"/>
  <c r="H101" i="6" s="1"/>
  <c r="H98" i="7" l="1"/>
  <c r="H124" i="7" s="1"/>
  <c r="H39" i="7"/>
  <c r="H118" i="7" s="1"/>
  <c r="H76" i="7"/>
  <c r="H121" i="7" s="1"/>
  <c r="H38" i="6"/>
  <c r="H99" i="6" s="1"/>
  <c r="H44" i="6"/>
  <c r="H100" i="6" s="1"/>
  <c r="H94" i="6"/>
  <c r="H107" i="6" s="1"/>
  <c r="H66" i="7"/>
  <c r="H119" i="7" s="1"/>
  <c r="H112" i="7"/>
  <c r="H125" i="7" s="1"/>
  <c r="H18" i="7"/>
  <c r="H116" i="7" s="1"/>
  <c r="H71" i="7"/>
  <c r="H120" i="7" s="1"/>
  <c r="H87" i="7"/>
  <c r="H122" i="7" s="1"/>
  <c r="H30" i="7"/>
  <c r="H117" i="7" s="1"/>
  <c r="H68" i="6"/>
  <c r="H104" i="6" s="1"/>
  <c r="H75" i="6"/>
  <c r="H105" i="6" s="1"/>
  <c r="H18" i="6"/>
  <c r="H97" i="6" s="1"/>
  <c r="H85" i="6"/>
  <c r="H106" i="6" s="1"/>
  <c r="H32" i="6"/>
  <c r="H98" i="6" s="1"/>
  <c r="H59" i="6"/>
  <c r="H103" i="6" s="1"/>
  <c r="H109" i="6" l="1"/>
  <c r="H127" i="7"/>
</calcChain>
</file>

<file path=xl/sharedStrings.xml><?xml version="1.0" encoding="utf-8"?>
<sst xmlns="http://schemas.openxmlformats.org/spreadsheetml/2006/main" count="612" uniqueCount="374">
  <si>
    <t xml:space="preserve">ОБЕКТ: </t>
  </si>
  <si>
    <t>ЧАСТ:</t>
  </si>
  <si>
    <t>Канализация</t>
  </si>
  <si>
    <t>№</t>
  </si>
  <si>
    <t>Един.</t>
  </si>
  <si>
    <t>по</t>
  </si>
  <si>
    <t>Позиция</t>
  </si>
  <si>
    <t>Наименование на работите</t>
  </si>
  <si>
    <t>мярка</t>
  </si>
  <si>
    <t>чество</t>
  </si>
  <si>
    <t>ред</t>
  </si>
  <si>
    <t>15.A.01.</t>
  </si>
  <si>
    <t>ПОДГОТВИТЕЛНИ РАБОТИ</t>
  </si>
  <si>
    <t>Рязане на асфалтова настилка</t>
  </si>
  <si>
    <t>м1</t>
  </si>
  <si>
    <t>Разкъртване на асфалтова настилка - механизирано</t>
  </si>
  <si>
    <t>м2</t>
  </si>
  <si>
    <t>Разкъртване на бетонова настилка ръчно с канго (за тротоари)</t>
  </si>
  <si>
    <t>м3</t>
  </si>
  <si>
    <t>Разкъртване на бетонови бордюри</t>
  </si>
  <si>
    <t>Разкъртване на тротоарна настилка от бетонови плочи, вкл. почистване и подреждане за повторна употреба</t>
  </si>
  <si>
    <t>Натоварване и извозване строителни отпадъци на депо, вкл. разриване</t>
  </si>
  <si>
    <t>ОБЩО 15.A.01.</t>
  </si>
  <si>
    <t>15.A.02.</t>
  </si>
  <si>
    <t>ЗЕМНИ РАБОТИ</t>
  </si>
  <si>
    <t>Машинен изкоп с багер на транспорт вкл. извозване на депо и разриване при дълбочина на изкопа от 0,00 до 5.00 м. (важи само за канализация за пласта със средна дълбочина до 5,00м. в участъка)</t>
  </si>
  <si>
    <t>Машинен изкоп с багер на отвал</t>
  </si>
  <si>
    <t>Ръчен укрепен изкоп с ширина до 4,00м и дълбочина до 2.00м</t>
  </si>
  <si>
    <t>Ръчен укрепен изкоп с ширина до 4,00м и дълбочина до 4,00м</t>
  </si>
  <si>
    <t>Превоз излишни земни маси на депо включително механизирано натоварване и разриване</t>
  </si>
  <si>
    <t>Доставка, монтаж и демонтаж на тежко стоманено боксово укрепване (двустранно) вкл. надстройки за изкоп в земни почви с дълбочина от 0,00 м. до 5,00 м.</t>
  </si>
  <si>
    <t>Направа подложка, странична засипка и пласт насип над тръби от дребнозърнест скален материал (трошен пясък) фракция 0-4 мм, вкл. доставка, складиране и уплътняване.
(Материалът трябва да отговаря на изискванията на Приложение №1)</t>
  </si>
  <si>
    <t>Направа на обратна засипка с нестандартен скален материал, вкл. доставка, складиране и уплътняване.
(Материалът трябва да отговаря на изискванията на Приложение №1)</t>
  </si>
  <si>
    <t>Направа на обратна засипка с изкуствен или рециклиран скален материал, вкл. доставка, складиране и уплътняване.
(Материалът трябва да отговаря на изискванията на Приложение №1)</t>
  </si>
  <si>
    <t>Обратно засипване с мека пръст от отвал, вкл. уплътняване</t>
  </si>
  <si>
    <t>ОБЩО 15.A.02.</t>
  </si>
  <si>
    <t xml:space="preserve"> СТРОИТЕЛНИ РАБОТИ</t>
  </si>
  <si>
    <t>Доставка,превоз и полагане бетон В10 (С 8/10) - пред гаражи</t>
  </si>
  <si>
    <t>Направа хидроизолация от пропиващ и защитен слой паста по монолитната част на шахти</t>
  </si>
  <si>
    <t>Направа тухлена зидария от бетонови тухли над 1/2тухла</t>
  </si>
  <si>
    <t>мсм</t>
  </si>
  <si>
    <t>ОБЩО 15.А.03.</t>
  </si>
  <si>
    <t>СЪОРЪЖЕНИЯ</t>
  </si>
  <si>
    <t>бр</t>
  </si>
  <si>
    <t>Стоманобетонови съоръжения</t>
  </si>
  <si>
    <t>Направа РШ от готови стоманобетонови елементи с ф1000 и Н=4м</t>
  </si>
  <si>
    <t>ОБЩО 15.А.04.</t>
  </si>
  <si>
    <t>ДОПЪЛНИТЕЛНИ ВИДОВЕ РАБОТИ</t>
  </si>
  <si>
    <t>Разбиване отвор и забетониране на тръби в съществуващи съоръжения (шахти)</t>
  </si>
  <si>
    <t>Временно укрепване на тел.кабели по време на строителството</t>
  </si>
  <si>
    <t>ОБЩО 15.А.06</t>
  </si>
  <si>
    <t xml:space="preserve"> ПЪТНА ЧАСТ</t>
  </si>
  <si>
    <t>Валиране и подравнявяне пътно легло</t>
  </si>
  <si>
    <t>Полагане битумизирана основа</t>
  </si>
  <si>
    <t>т</t>
  </si>
  <si>
    <t>Полагане асфалтобетон плътна смес</t>
  </si>
  <si>
    <t>Възстновяване на тротоарна настилка от бетонови плочи (съществуващи), вкл.пясъчна подложка и фуги от цем.пясъчен разтвор</t>
  </si>
  <si>
    <t xml:space="preserve">Направа на тротоарна настилка от нови бетонови плочи, вкл.пясъчна подложка и фуги от цем.пясъчен разтвор </t>
  </si>
  <si>
    <t>Възстановяване съществ.бетонови бордюри, вкл.бетонова основа</t>
  </si>
  <si>
    <t>Полагане нови бетонови бордюри 18/35/100, вкл.бетонова основа</t>
  </si>
  <si>
    <t>ОБЩО 15.А.08.</t>
  </si>
  <si>
    <t xml:space="preserve"> ВРЕМЕННА ОРГАНИЗАЦИЯ НА ДВИЖЕНИЕТО</t>
  </si>
  <si>
    <t>Пътен знак A23</t>
  </si>
  <si>
    <t>Пътен знак В2</t>
  </si>
  <si>
    <t>Пътен знак Ж13</t>
  </si>
  <si>
    <t>Пътен знак С3.1</t>
  </si>
  <si>
    <t>Мигаща светлина на стойка - С16</t>
  </si>
  <si>
    <t>Полиетиленова ограждаща лента</t>
  </si>
  <si>
    <t>ОБЩО 15.А.09.</t>
  </si>
  <si>
    <t xml:space="preserve"> ПЛАН ЗА БЕЗОПАСНОСТ И ЗДРАВЕ</t>
  </si>
  <si>
    <t>Монтаж и демонтаж на плътна ограда</t>
  </si>
  <si>
    <t>Информационно табло</t>
  </si>
  <si>
    <t>Химическа тоалетна - преносима (наем/ месец)</t>
  </si>
  <si>
    <t>Преносим контейнер за санитарно-битови нужди (наем/ месец)</t>
  </si>
  <si>
    <t>ОБЩО 15.А.10.</t>
  </si>
  <si>
    <t xml:space="preserve">ТРЪБОПРОВОДИ </t>
  </si>
  <si>
    <t>Полипропиленови тръби - РР с DN по вътрешен диаметър</t>
  </si>
  <si>
    <t>ОБЩО 15.В.03.1.</t>
  </si>
  <si>
    <t>РЕКАПИТУЛАЦИЯ</t>
  </si>
  <si>
    <t>СТРОИТЕЛНИ РАБОТИ</t>
  </si>
  <si>
    <t>ПЪТНА ЧАСТ</t>
  </si>
  <si>
    <t>ВРЕМЕННА ОРГАНИЗАЦИЯ НА ДВИЖЕНИЕТО</t>
  </si>
  <si>
    <t>ПЛАН ЗА БЕЗОПАСНОСТ И ЗДРАВЕ</t>
  </si>
  <si>
    <t>67</t>
  </si>
  <si>
    <t>15.A.01.001</t>
  </si>
  <si>
    <t>15.A.01.002</t>
  </si>
  <si>
    <t>15.A.01.005</t>
  </si>
  <si>
    <t>15.A.01.007</t>
  </si>
  <si>
    <t>15.A.01.009</t>
  </si>
  <si>
    <t>15.A.01.015</t>
  </si>
  <si>
    <t>15.A.02.004</t>
  </si>
  <si>
    <t>15.A.02.010</t>
  </si>
  <si>
    <t>15.A.02.022</t>
  </si>
  <si>
    <t>15.A.02.023</t>
  </si>
  <si>
    <t>15.A.02.030</t>
  </si>
  <si>
    <t>15.A.02.048</t>
  </si>
  <si>
    <t>15.A.02.054</t>
  </si>
  <si>
    <t>15.A.02.055</t>
  </si>
  <si>
    <t>15.A.02.056</t>
  </si>
  <si>
    <t>15.A.02.057</t>
  </si>
  <si>
    <t>15.A.03.</t>
  </si>
  <si>
    <t>15.A.03.012</t>
  </si>
  <si>
    <t>15.A.03.033</t>
  </si>
  <si>
    <t>15.A.03.037</t>
  </si>
  <si>
    <t>15.A.04.</t>
  </si>
  <si>
    <t>15.A.04.017</t>
  </si>
  <si>
    <t>15.A.06</t>
  </si>
  <si>
    <t>15.A.06.002</t>
  </si>
  <si>
    <t>15.A.06.011</t>
  </si>
  <si>
    <t>15.A.08.</t>
  </si>
  <si>
    <t>15.A.08.001</t>
  </si>
  <si>
    <t>15.A.08.002</t>
  </si>
  <si>
    <t>15.A.08.005</t>
  </si>
  <si>
    <t>15.A.08.007</t>
  </si>
  <si>
    <t>15.A.08.020</t>
  </si>
  <si>
    <t>15.A.08.021</t>
  </si>
  <si>
    <t>15.A.08.023</t>
  </si>
  <si>
    <t>15.A.08.024</t>
  </si>
  <si>
    <t>15.A.09.</t>
  </si>
  <si>
    <t>15.A.09.001</t>
  </si>
  <si>
    <t>15.A.09.002</t>
  </si>
  <si>
    <t>15.A.09.003</t>
  </si>
  <si>
    <t>15.A.09.005</t>
  </si>
  <si>
    <t>15.A.10.</t>
  </si>
  <si>
    <t>15.A.10.001</t>
  </si>
  <si>
    <t>15.A.10.002</t>
  </si>
  <si>
    <t>15.A.10.003</t>
  </si>
  <si>
    <t>15.A.10.004</t>
  </si>
  <si>
    <t>15.B.03.1</t>
  </si>
  <si>
    <t>15.B.03.1.003</t>
  </si>
  <si>
    <t>15.B.03.1.046</t>
  </si>
  <si>
    <t>извърш.</t>
  </si>
  <si>
    <t>работа</t>
  </si>
  <si>
    <t>15.С.</t>
  </si>
  <si>
    <t>15.А.10.</t>
  </si>
  <si>
    <t>15.А.09.</t>
  </si>
  <si>
    <t>15.А.08.</t>
  </si>
  <si>
    <t>15.А.06</t>
  </si>
  <si>
    <t>МОНТАЖНИ РАБОТИ</t>
  </si>
  <si>
    <t>15.А.05.</t>
  </si>
  <si>
    <t>15.А.03.</t>
  </si>
  <si>
    <t>15.C.10.002</t>
  </si>
  <si>
    <t>15.C.10.001</t>
  </si>
  <si>
    <t>СК /резбови/-сферичен 1", min PN 16 bar</t>
  </si>
  <si>
    <t>15.C.09.003</t>
  </si>
  <si>
    <t>СК /резбови/-сферичен 3/4", min PN 16 bar</t>
  </si>
  <si>
    <t>15.C.09.002</t>
  </si>
  <si>
    <t>Болт 16/80 с гайка и шайба</t>
  </si>
  <si>
    <t>15.C.08.035</t>
  </si>
  <si>
    <t>PE Муфа електрозаваряема Ф90 PN 16</t>
  </si>
  <si>
    <t>15.C.07.002</t>
  </si>
  <si>
    <t>PE Тройник Челно заваряем Ф90 PN 10</t>
  </si>
  <si>
    <t>15.C.05.009</t>
  </si>
  <si>
    <t xml:space="preserve">PE Фланшови накрайници челно заваряеми  Ф90 PN 10 </t>
  </si>
  <si>
    <t>15.C.03.003</t>
  </si>
  <si>
    <t>Уплътнител за фланец DN80 PN16</t>
  </si>
  <si>
    <t>15.C.02.151</t>
  </si>
  <si>
    <t>Фланец стоманен глух PN10 DN80</t>
  </si>
  <si>
    <t>15.C.02.085</t>
  </si>
  <si>
    <t>Освободени фланци за РЕ фланшови накрайници 90/80 PN10</t>
  </si>
  <si>
    <t>15.C.02.003</t>
  </si>
  <si>
    <t>73</t>
  </si>
  <si>
    <t>72</t>
  </si>
  <si>
    <t>Безтраншейно полагане на гладки тръби по неуправляем метод с избутване на земния слой</t>
  </si>
  <si>
    <t>15.А.07.4.</t>
  </si>
  <si>
    <t>71</t>
  </si>
  <si>
    <t>70</t>
  </si>
  <si>
    <t>69</t>
  </si>
  <si>
    <t>68</t>
  </si>
  <si>
    <t>бр.</t>
  </si>
  <si>
    <t>Рязане и почистване за връзка на съществуващи водопроводи</t>
  </si>
  <si>
    <t>66</t>
  </si>
  <si>
    <t>Монтаж на защитна лента върху водопровод</t>
  </si>
  <si>
    <t>65</t>
  </si>
  <si>
    <t>Монтаж на сигнална лента върху водопровод</t>
  </si>
  <si>
    <t>64</t>
  </si>
  <si>
    <t>63</t>
  </si>
  <si>
    <t>62</t>
  </si>
  <si>
    <t>61</t>
  </si>
  <si>
    <t>60</t>
  </si>
  <si>
    <t>Доставка и монтаж на указателни табели за СК и ПХ</t>
  </si>
  <si>
    <t>59</t>
  </si>
  <si>
    <t>Монтаж на сградно водопроводно отклонение с диаметър ф 32 до същ. ВВ (включително доставка на необходимите фасонни части със съответния диаметър необходими за монтажа на СВО, без ВС,ТСК и СК)</t>
  </si>
  <si>
    <t>58</t>
  </si>
  <si>
    <t>57</t>
  </si>
  <si>
    <t>56</t>
  </si>
  <si>
    <t>Монтаж на сградно водопроводно отклонение с диаметър ф 25 до същ. ВВ (включително доставка на необходимите фасонни части със съответния диаметър необходими за монтажа на СВО, без ВС,ТСК и СК)</t>
  </si>
  <si>
    <t>55</t>
  </si>
  <si>
    <t>Монтаж на сградно водопроводно отклонение с диаметър ф 25 до ТСК (включително доставка на необходимите фасонни части със съответния диаметър необходими за монтажа на СВО, без ВС и ТСК )</t>
  </si>
  <si>
    <t>54</t>
  </si>
  <si>
    <t>53</t>
  </si>
  <si>
    <t>52</t>
  </si>
  <si>
    <t>51</t>
  </si>
  <si>
    <t>50</t>
  </si>
  <si>
    <t>49</t>
  </si>
  <si>
    <t>48</t>
  </si>
  <si>
    <t>47</t>
  </si>
  <si>
    <t>46</t>
  </si>
  <si>
    <t>45</t>
  </si>
  <si>
    <t>44</t>
  </si>
  <si>
    <t>43</t>
  </si>
  <si>
    <t>42</t>
  </si>
  <si>
    <t>41</t>
  </si>
  <si>
    <t>40</t>
  </si>
  <si>
    <t>39</t>
  </si>
  <si>
    <t>38</t>
  </si>
  <si>
    <t>37</t>
  </si>
  <si>
    <t>36</t>
  </si>
  <si>
    <t>35</t>
  </si>
  <si>
    <t>34</t>
  </si>
  <si>
    <t>33</t>
  </si>
  <si>
    <t>32</t>
  </si>
  <si>
    <t>31</t>
  </si>
  <si>
    <t>30</t>
  </si>
  <si>
    <t>29</t>
  </si>
  <si>
    <t>28</t>
  </si>
  <si>
    <t>Монтаж на СК Ду 80 вкл. шиш и гърне</t>
  </si>
  <si>
    <t>27</t>
  </si>
  <si>
    <t>26</t>
  </si>
  <si>
    <t>25</t>
  </si>
  <si>
    <t>24</t>
  </si>
  <si>
    <t>23</t>
  </si>
  <si>
    <t>22</t>
  </si>
  <si>
    <t>Монтаж на тръби ПЕВП ф32 - в траншеи</t>
  </si>
  <si>
    <t>21</t>
  </si>
  <si>
    <t>Монтаж на тръби ПЕВП ф25 - в траншеи</t>
  </si>
  <si>
    <t>20</t>
  </si>
  <si>
    <t>Водочерпене по време на строителството с помпа по-малка или равна на Q=300л/мин</t>
  </si>
  <si>
    <t>Укрепване гърне на СК и ТСК</t>
  </si>
  <si>
    <t>Направа опорни блокове (при водопроводи)</t>
  </si>
  <si>
    <t>15</t>
  </si>
  <si>
    <t>14</t>
  </si>
  <si>
    <t>13</t>
  </si>
  <si>
    <t>12</t>
  </si>
  <si>
    <t>Доставка, монтаж и демонтаж на леко стоманено боксово укрепване (двустранно) вкл. надстройки за изкоп в земни почви с дълбочина от 0,00 м. до 3,00 м.</t>
  </si>
  <si>
    <t>11</t>
  </si>
  <si>
    <t>10</t>
  </si>
  <si>
    <t xml:space="preserve">Ръчен укрепен изкоп с ширина от 0.60 до 1.20м  и дълб. от 0.00м до 2.01м  </t>
  </si>
  <si>
    <t>9</t>
  </si>
  <si>
    <t>8</t>
  </si>
  <si>
    <t>7</t>
  </si>
  <si>
    <t>Машинен изкоп в земни почви с багер на транспорт вкл.извозване на депо и разриване</t>
  </si>
  <si>
    <t>6</t>
  </si>
  <si>
    <t>5</t>
  </si>
  <si>
    <t>4</t>
  </si>
  <si>
    <t>3</t>
  </si>
  <si>
    <t>2</t>
  </si>
  <si>
    <t>1</t>
  </si>
  <si>
    <t>Водопровод</t>
  </si>
  <si>
    <t>оферирана стойност лв.</t>
  </si>
  <si>
    <t>Обща оферирана стойност (сума по позиции от 1 до 2 вкл.) - БЕЗ непредвидени разходи:</t>
  </si>
  <si>
    <t>ОБЩА  СТОЙНОСТ на договора с включени непредвидени разходи (сума от позиции 3 и 4):</t>
  </si>
  <si>
    <t>„Канализация и водопровод по ул. „Царевец“, кв. „Кумарица“, гр. Нови Искър, район "Нови Искър"</t>
  </si>
  <si>
    <t>КОЛИЧЕСТВЕНО - СТОЙНОСТНА СМЕТКА</t>
  </si>
  <si>
    <t>Коли-</t>
  </si>
  <si>
    <t>С/ст на</t>
  </si>
  <si>
    <t>15.A.01.003</t>
  </si>
  <si>
    <t>Фрезоване асфалтобетонова настилка - механизирано</t>
  </si>
  <si>
    <t>15.A.02.024</t>
  </si>
  <si>
    <t>Ръчен укрепен изкоп с ширина до 4,00м и дълбочина до 6.00м</t>
  </si>
  <si>
    <t>15.A.04.016</t>
  </si>
  <si>
    <t>Направа РШ от готови стоманобетонови елементи с ф1000 и Н=3м</t>
  </si>
  <si>
    <t>Полагане на основен пласт от нефракциониран трошен скален материал вкл. превоз, складиране и уплътняване (Материалът трябва да отговаря на изискванията на Приложение №1)</t>
  </si>
  <si>
    <t>15.A.08.009</t>
  </si>
  <si>
    <t>Заливане фуги с асфалтова смес</t>
  </si>
  <si>
    <t>15.B.03.1.002</t>
  </si>
  <si>
    <t>Доставка и монтаж на PP оребрени, с муфа тръби SN8 с DN/ID 200</t>
  </si>
  <si>
    <t>Доставка и монтаж на PP оребрени, с муфа тръби SN8 с DN/ID 300</t>
  </si>
  <si>
    <t>15.B.03.1.019</t>
  </si>
  <si>
    <t>Доставка и монтаж на PP муфи за преминаване през бетон с DN/ID 200</t>
  </si>
  <si>
    <t>15.B.03.1.020</t>
  </si>
  <si>
    <t>Доставка и монтаж на PP муфи за преминаване през бетон с DN/ID 300</t>
  </si>
  <si>
    <t>15.B.03.1.031</t>
  </si>
  <si>
    <r>
      <t>Доставка и монтаж на дъга РР DN/ID 200 /30</t>
    </r>
    <r>
      <rPr>
        <vertAlign val="superscript"/>
        <sz val="12"/>
        <color indexed="8"/>
        <rFont val="Times New Roman"/>
        <family val="1"/>
        <charset val="204"/>
      </rPr>
      <t>0</t>
    </r>
  </si>
  <si>
    <t>Доставка и монтаж на тройник разклонител РР DN ID 300/ID200</t>
  </si>
  <si>
    <t>15.B.07.</t>
  </si>
  <si>
    <t xml:space="preserve">Седловидни съединения за странични включвания </t>
  </si>
  <si>
    <t>15.B.07.008</t>
  </si>
  <si>
    <t>Доставка и монтаж на седловидни съединения за странични включвания към оребрена тръба с DN300/200</t>
  </si>
  <si>
    <t>ОБЩО 15.В.07</t>
  </si>
  <si>
    <t>15.B.08.</t>
  </si>
  <si>
    <t>Дренажни работи</t>
  </si>
  <si>
    <t>15.B.08.004</t>
  </si>
  <si>
    <t>Направа дренаж от РЕ оребрени тръби с перфорация DN 200, вкл. доставка на тръба и дренажен материал</t>
  </si>
  <si>
    <t>15.B.08.009</t>
  </si>
  <si>
    <t>Доставка и полагане "геотекстил" над дренаж</t>
  </si>
  <si>
    <t>ОБЩО 15.В.08.</t>
  </si>
  <si>
    <t>15.А.04.</t>
  </si>
  <si>
    <t>15.В.03.1.001</t>
  </si>
  <si>
    <t>15.В.08.</t>
  </si>
  <si>
    <t>ОБЩО ЗА ЧАСТ КАНАЛИЗАЦИЯ:</t>
  </si>
  <si>
    <t>ОБЩО 15.A.01:</t>
  </si>
  <si>
    <t>15.A.02.002</t>
  </si>
  <si>
    <t>15.A.02.020</t>
  </si>
  <si>
    <t>15.A.02.047</t>
  </si>
  <si>
    <t>ОБЩО 15.A.02:</t>
  </si>
  <si>
    <t>16</t>
  </si>
  <si>
    <t>15.A.03.001</t>
  </si>
  <si>
    <t>17</t>
  </si>
  <si>
    <t>15.A.03.003</t>
  </si>
  <si>
    <t>18</t>
  </si>
  <si>
    <t>15.A.03.004</t>
  </si>
  <si>
    <t xml:space="preserve">Укрепване гърне на ПХ 70/80 (при липса на настилка или в зелени площи-по детайл) </t>
  </si>
  <si>
    <t>19</t>
  </si>
  <si>
    <t>15.A.03.006</t>
  </si>
  <si>
    <t xml:space="preserve">Укрепване гърне на ТСК (при липса на настилка или в зелени площи-по детайл) </t>
  </si>
  <si>
    <t xml:space="preserve">Доставка,превоз и полагане бетон В10 (С 8/10) за бетонов кожух на тръби, бетонови блокове и подложен </t>
  </si>
  <si>
    <t>15.A.03.041</t>
  </si>
  <si>
    <t>ОБЩО 15.A.03:</t>
  </si>
  <si>
    <t>15.A.05.</t>
  </si>
  <si>
    <t>15.A.05.003</t>
  </si>
  <si>
    <t>Монтаж на тръби ПЕВП ф90  - в траншеи</t>
  </si>
  <si>
    <t>15.A.05.001</t>
  </si>
  <si>
    <t>15.A.05.019</t>
  </si>
  <si>
    <t>Монтаж на ТСК  1" вкл. шиш и гърне</t>
  </si>
  <si>
    <t>Монтаж на ТСК  3/4" вкл. шиш и гърне</t>
  </si>
  <si>
    <t>15.A.05.022</t>
  </si>
  <si>
    <t>15.A.05.037</t>
  </si>
  <si>
    <t>Монтаж на ПХ 70/80 вкл. гърне-надземен</t>
  </si>
  <si>
    <t>15.A.05.038</t>
  </si>
  <si>
    <t>Монтаж на чугун.водовз.скоба ф90/ 1"</t>
  </si>
  <si>
    <t>15.A.05.046</t>
  </si>
  <si>
    <t>Монтаж PE Фланшови накрайници челно зав. до Ф90 вкл. осв. фланец</t>
  </si>
  <si>
    <t>15.A.05.060</t>
  </si>
  <si>
    <t>Монтаж на тройник ПЕВП ф90 / ф90-челно зав.</t>
  </si>
  <si>
    <t>15.A.05.101</t>
  </si>
  <si>
    <t>Монтаж на PE електрозаваряеми муфи ф90</t>
  </si>
  <si>
    <t>15.A.05.121</t>
  </si>
  <si>
    <t>Монтаж на СК 1"</t>
  </si>
  <si>
    <t>Монтаж на СК 3/4"</t>
  </si>
  <si>
    <t>15.A.05.124</t>
  </si>
  <si>
    <t xml:space="preserve">Монтаж на универсален адаптор от ДЧ Ду80mm </t>
  </si>
  <si>
    <t>15.A.05.155</t>
  </si>
  <si>
    <t>Монтаж на фланец стоманен  глух до Ду80 вкл.гумено  уплътнение</t>
  </si>
  <si>
    <t>15.A.05.215</t>
  </si>
  <si>
    <t>15.A.05.216</t>
  </si>
  <si>
    <t>15.A.05.219</t>
  </si>
  <si>
    <t>15.A.05.232</t>
  </si>
  <si>
    <t>15.A.05.233</t>
  </si>
  <si>
    <t>Дезинфекция на водопровод до ф 90 с реагент със съдържание на хлор</t>
  </si>
  <si>
    <t>15.A.05.249</t>
  </si>
  <si>
    <t>Изпитване на водопровод до ф90</t>
  </si>
  <si>
    <t>15.A.05.257</t>
  </si>
  <si>
    <t>15.A.05.259</t>
  </si>
  <si>
    <t>15.A.05.260</t>
  </si>
  <si>
    <t>ОБЩО 15.A.05:</t>
  </si>
  <si>
    <t>Временно укрепване на ел.кабели по време на строителството</t>
  </si>
  <si>
    <t>ОБЩО 15.A.06:</t>
  </si>
  <si>
    <t>15.A.07.4.</t>
  </si>
  <si>
    <t>15.A.07.4.001</t>
  </si>
  <si>
    <t xml:space="preserve">Монтаж по безизкопна техн. на тръби ПЕВП DN/OD 25 </t>
  </si>
  <si>
    <t xml:space="preserve">Монтаж по безизкопна техн. на тръби ПЕВП DN/OD 32 </t>
  </si>
  <si>
    <t>ОБЩО 15.A.07.4:</t>
  </si>
  <si>
    <t>ОБЩО 15.A.08:</t>
  </si>
  <si>
    <t>ОБЩО 15.A.09:</t>
  </si>
  <si>
    <t>ОБЩО 15.A.10:</t>
  </si>
  <si>
    <t>15.C.</t>
  </si>
  <si>
    <t>ДОСТАВКИ</t>
  </si>
  <si>
    <r>
      <t xml:space="preserve">РЕ </t>
    </r>
    <r>
      <rPr>
        <b/>
        <sz val="12"/>
        <rFont val="Times New Roman"/>
        <family val="1"/>
        <charset val="204"/>
      </rPr>
      <t>Детекторна лента</t>
    </r>
    <r>
      <rPr>
        <sz val="12"/>
        <rFont val="Times New Roman"/>
        <family val="1"/>
        <charset val="204"/>
      </rPr>
      <t xml:space="preserve"> с 2 метални проводника с надпис "Внимание водопровод", синя лента с черен надпис, широчина 55 мм,  дебелина 150 µм</t>
    </r>
  </si>
  <si>
    <r>
      <t>м</t>
    </r>
    <r>
      <rPr>
        <vertAlign val="superscript"/>
        <sz val="12"/>
        <rFont val="Times New Roman"/>
        <family val="1"/>
        <charset val="204"/>
      </rPr>
      <t>1</t>
    </r>
  </si>
  <si>
    <r>
      <t xml:space="preserve">РЕ </t>
    </r>
    <r>
      <rPr>
        <b/>
        <sz val="12"/>
        <rFont val="Times New Roman"/>
        <family val="1"/>
        <charset val="204"/>
      </rPr>
      <t>Маркировъчна лента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с фирмено лого</t>
    </r>
    <r>
      <rPr>
        <sz val="12"/>
        <rFont val="Times New Roman"/>
        <family val="1"/>
        <charset val="204"/>
      </rPr>
      <t>, жълта лента с лого в син цвят, широчина 100 мм, дебелина 100 µм</t>
    </r>
  </si>
  <si>
    <t>ОБЩО 15.C.:</t>
  </si>
  <si>
    <t>А.Строителни работи</t>
  </si>
  <si>
    <t>15.А.06.</t>
  </si>
  <si>
    <t>ОБЩО ЗА ЧАСТ ВОДОСНАБДЯВАНЕ:</t>
  </si>
  <si>
    <t>ОБЕКТ:</t>
  </si>
  <si>
    <t>Непредвидени разходи в рамер на 10 % от общата оферирана стойност по позиция 3</t>
  </si>
  <si>
    <t xml:space="preserve"> КОЛИЧЕСТВЕНО - СТОЙНОСТНА СМЕТКА</t>
  </si>
  <si>
    <t>КОЛИЧЕСТВЕНО - СТОЙНОСТНА СМЕТКА ЗА ЧАСТ КАНАЛИЗАЦИЯ</t>
  </si>
  <si>
    <t>КОЛИЧЕСТВЕНО - СТОЙНОСТНА СМЕТКА ЗА ЧАСТ ВОДОСНАБДЯВАНЕ</t>
  </si>
  <si>
    <t>Пределна</t>
  </si>
  <si>
    <t>лв.</t>
  </si>
  <si>
    <t>ед. цена,</t>
  </si>
  <si>
    <t>Предложена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</si>
</sst>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л_в_-;\-* #,##0.00\ _л_в_-;_-* &quot;-&quot;??\ _л_в_-;_-@_-"/>
    <numFmt numFmtId="165" formatCode="0.000"/>
    <numFmt numFmtId="166" formatCode="_-* #,##0.00\ &quot;лв&quot;_-;\-* #,##0.00\ &quot;лв&quot;_-;_-* &quot;-&quot;??\ &quot;лв&quot;_-;_-@_-"/>
    <numFmt numFmtId="167" formatCode="#,##0_ ;\-#,##0\ "/>
  </numFmts>
  <fonts count="29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 CYR"/>
      <charset val="204"/>
    </font>
    <font>
      <b/>
      <sz val="16"/>
      <name val="Times New Roman CYR"/>
      <charset val="204"/>
    </font>
    <font>
      <sz val="12"/>
      <color theme="1"/>
      <name val="Times New Roman CYR"/>
      <charset val="204"/>
    </font>
    <font>
      <sz val="12"/>
      <color indexed="8"/>
      <name val="Times New Roman CYR"/>
      <charset val="204"/>
    </font>
    <font>
      <b/>
      <sz val="12"/>
      <color indexed="8"/>
      <name val="Times New Roman CYR"/>
      <charset val="204"/>
    </font>
    <font>
      <b/>
      <sz val="10"/>
      <name val="Times New Roman CYR"/>
      <charset val="204"/>
    </font>
    <font>
      <sz val="10"/>
      <name val="Times New Roman CYR"/>
      <charset val="204"/>
    </font>
    <font>
      <sz val="12"/>
      <name val="Times New Roman CYR"/>
      <family val="1"/>
      <charset val="204"/>
    </font>
    <font>
      <b/>
      <sz val="12"/>
      <color rgb="FFFF0000"/>
      <name val="Times New Roman CYR"/>
      <charset val="204"/>
    </font>
    <font>
      <sz val="11"/>
      <color theme="1"/>
      <name val="Calibri"/>
      <family val="2"/>
      <scheme val="minor"/>
    </font>
    <font>
      <b/>
      <sz val="11"/>
      <name val="Times New Roman Cyr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vertAlign val="superscript"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7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3" fillId="0" borderId="0" applyFont="0" applyFill="0" applyBorder="0" applyAlignment="0" applyProtection="0"/>
    <xf numFmtId="0" fontId="3" fillId="0" borderId="0"/>
    <xf numFmtId="164" fontId="15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0" fontId="4" fillId="0" borderId="0"/>
    <xf numFmtId="166" fontId="4" fillId="0" borderId="0" applyFont="0" applyFill="0" applyBorder="0" applyAlignment="0" applyProtection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164" fontId="15" fillId="0" borderId="0" applyFont="0" applyFill="0" applyBorder="0" applyAlignment="0" applyProtection="0"/>
    <xf numFmtId="0" fontId="28" fillId="0" borderId="0"/>
    <xf numFmtId="0" fontId="1" fillId="0" borderId="0"/>
    <xf numFmtId="164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366">
    <xf numFmtId="0" fontId="0" fillId="0" borderId="0" xfId="0"/>
    <xf numFmtId="49" fontId="6" fillId="0" borderId="12" xfId="1" applyNumberFormat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left" vertical="center" wrapText="1"/>
    </xf>
    <xf numFmtId="0" fontId="6" fillId="0" borderId="13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/>
    </xf>
    <xf numFmtId="0" fontId="6" fillId="0" borderId="1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49" fontId="6" fillId="0" borderId="1" xfId="1" applyNumberFormat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left" vertical="center"/>
    </xf>
    <xf numFmtId="0" fontId="6" fillId="0" borderId="12" xfId="1" applyFont="1" applyFill="1" applyBorder="1" applyAlignment="1">
      <alignment horizontal="center" vertical="center"/>
    </xf>
    <xf numFmtId="0" fontId="6" fillId="0" borderId="1" xfId="3" applyFont="1" applyFill="1" applyBorder="1" applyAlignment="1">
      <alignment horizontal="left" vertical="center"/>
    </xf>
    <xf numFmtId="0" fontId="6" fillId="0" borderId="1" xfId="3" applyFont="1" applyFill="1" applyBorder="1" applyAlignment="1">
      <alignment horizontal="center" vertical="center"/>
    </xf>
    <xf numFmtId="49" fontId="9" fillId="0" borderId="14" xfId="4" applyNumberFormat="1" applyFont="1" applyFill="1" applyBorder="1" applyAlignment="1">
      <alignment horizontal="center" vertical="center" wrapText="1"/>
    </xf>
    <xf numFmtId="2" fontId="5" fillId="0" borderId="1" xfId="1" applyNumberFormat="1" applyFont="1" applyFill="1" applyBorder="1" applyAlignment="1">
      <alignment horizontal="center" vertical="center" wrapText="1"/>
    </xf>
    <xf numFmtId="49" fontId="10" fillId="0" borderId="14" xfId="4" applyNumberFormat="1" applyFont="1" applyFill="1" applyBorder="1" applyAlignment="1">
      <alignment horizontal="center" vertical="center" wrapText="1"/>
    </xf>
    <xf numFmtId="0" fontId="17" fillId="0" borderId="0" xfId="20" applyFont="1" applyFill="1" applyAlignment="1">
      <alignment horizontal="center"/>
    </xf>
    <xf numFmtId="0" fontId="5" fillId="0" borderId="0" xfId="3" applyFont="1" applyFill="1" applyAlignment="1">
      <alignment horizontal="left" vertical="center" wrapText="1"/>
    </xf>
    <xf numFmtId="0" fontId="5" fillId="0" borderId="0" xfId="0" applyFont="1" applyAlignment="1"/>
    <xf numFmtId="0" fontId="18" fillId="0" borderId="5" xfId="20" applyFont="1" applyFill="1" applyBorder="1" applyAlignment="1">
      <alignment horizontal="center" vertical="center"/>
    </xf>
    <xf numFmtId="0" fontId="18" fillId="0" borderId="7" xfId="20" applyFont="1" applyFill="1" applyBorder="1" applyAlignment="1">
      <alignment horizontal="center" vertical="center" wrapText="1"/>
    </xf>
    <xf numFmtId="0" fontId="19" fillId="0" borderId="18" xfId="20" applyFont="1" applyFill="1" applyBorder="1" applyAlignment="1">
      <alignment horizontal="center" vertical="center"/>
    </xf>
    <xf numFmtId="0" fontId="19" fillId="0" borderId="16" xfId="20" applyFont="1" applyFill="1" applyBorder="1" applyAlignment="1">
      <alignment horizontal="center" vertical="center"/>
    </xf>
    <xf numFmtId="0" fontId="19" fillId="0" borderId="20" xfId="20" applyFont="1" applyFill="1" applyBorder="1" applyAlignment="1">
      <alignment horizontal="center" vertical="center"/>
    </xf>
    <xf numFmtId="0" fontId="18" fillId="0" borderId="37" xfId="20" applyFont="1" applyFill="1" applyBorder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49" fontId="20" fillId="0" borderId="14" xfId="4" applyNumberFormat="1" applyFont="1" applyFill="1" applyBorder="1" applyAlignment="1">
      <alignment horizontal="center" vertical="center" wrapText="1"/>
    </xf>
    <xf numFmtId="0" fontId="20" fillId="0" borderId="1" xfId="4" applyFont="1" applyFill="1" applyBorder="1" applyAlignment="1">
      <alignment vertical="center" wrapText="1"/>
    </xf>
    <xf numFmtId="0" fontId="20" fillId="0" borderId="1" xfId="4" applyFont="1" applyFill="1" applyBorder="1" applyAlignment="1">
      <alignment horizontal="center" vertical="center" wrapText="1"/>
    </xf>
    <xf numFmtId="0" fontId="22" fillId="0" borderId="1" xfId="4" applyFont="1" applyFill="1" applyBorder="1" applyAlignment="1">
      <alignment vertical="center" wrapText="1"/>
    </xf>
    <xf numFmtId="0" fontId="22" fillId="0" borderId="1" xfId="4" applyFont="1" applyFill="1" applyBorder="1" applyAlignment="1">
      <alignment horizontal="center" vertical="center" wrapText="1"/>
    </xf>
    <xf numFmtId="0" fontId="20" fillId="0" borderId="1" xfId="1" applyFont="1" applyFill="1" applyBorder="1" applyAlignment="1">
      <alignment vertical="center" wrapText="1"/>
    </xf>
    <xf numFmtId="0" fontId="20" fillId="0" borderId="1" xfId="4" applyFont="1" applyFill="1" applyBorder="1" applyAlignment="1">
      <alignment horizontal="left" vertical="center" wrapText="1"/>
    </xf>
    <xf numFmtId="0" fontId="9" fillId="0" borderId="1" xfId="4" applyFont="1" applyFill="1" applyBorder="1" applyAlignment="1">
      <alignment horizontal="left" vertical="center" wrapText="1"/>
    </xf>
    <xf numFmtId="2" fontId="5" fillId="0" borderId="1" xfId="1" applyNumberFormat="1" applyFont="1" applyFill="1" applyBorder="1" applyAlignment="1">
      <alignment vertical="center" wrapText="1"/>
    </xf>
    <xf numFmtId="0" fontId="10" fillId="0" borderId="1" xfId="4" applyFont="1" applyFill="1" applyBorder="1" applyAlignment="1">
      <alignment vertical="center" wrapText="1"/>
    </xf>
    <xf numFmtId="2" fontId="18" fillId="2" borderId="6" xfId="1" applyNumberFormat="1" applyFont="1" applyFill="1" applyBorder="1" applyAlignment="1">
      <alignment horizontal="center" vertical="center" wrapText="1"/>
    </xf>
    <xf numFmtId="2" fontId="18" fillId="2" borderId="6" xfId="1" applyNumberFormat="1" applyFont="1" applyFill="1" applyBorder="1" applyAlignment="1">
      <alignment horizontal="center" wrapText="1"/>
    </xf>
    <xf numFmtId="49" fontId="22" fillId="2" borderId="12" xfId="1" applyNumberFormat="1" applyFont="1" applyFill="1" applyBorder="1" applyAlignment="1">
      <alignment horizontal="center" vertical="distributed"/>
    </xf>
    <xf numFmtId="0" fontId="22" fillId="2" borderId="12" xfId="1" applyFont="1" applyFill="1" applyBorder="1" applyAlignment="1">
      <alignment horizontal="left" vertical="center" wrapText="1"/>
    </xf>
    <xf numFmtId="0" fontId="22" fillId="2" borderId="12" xfId="1" applyFont="1" applyFill="1" applyBorder="1" applyAlignment="1">
      <alignment horizontal="center" vertical="center"/>
    </xf>
    <xf numFmtId="49" fontId="22" fillId="2" borderId="1" xfId="1" applyNumberFormat="1" applyFont="1" applyFill="1" applyBorder="1" applyAlignment="1">
      <alignment horizontal="center" vertical="distributed"/>
    </xf>
    <xf numFmtId="0" fontId="22" fillId="2" borderId="1" xfId="1" applyFont="1" applyFill="1" applyBorder="1" applyAlignment="1">
      <alignment horizontal="left" vertical="center" wrapText="1"/>
    </xf>
    <xf numFmtId="0" fontId="22" fillId="2" borderId="1" xfId="1" applyFont="1" applyFill="1" applyBorder="1" applyAlignment="1">
      <alignment horizontal="center" vertical="center"/>
    </xf>
    <xf numFmtId="49" fontId="22" fillId="2" borderId="12" xfId="1" applyNumberFormat="1" applyFont="1" applyFill="1" applyBorder="1" applyAlignment="1">
      <alignment horizontal="center" vertical="center"/>
    </xf>
    <xf numFmtId="0" fontId="22" fillId="2" borderId="12" xfId="1" applyFont="1" applyFill="1" applyBorder="1" applyAlignment="1">
      <alignment horizontal="center" vertical="center" wrapText="1"/>
    </xf>
    <xf numFmtId="49" fontId="22" fillId="2" borderId="22" xfId="1" applyNumberFormat="1" applyFont="1" applyFill="1" applyBorder="1" applyAlignment="1">
      <alignment horizontal="center" vertical="center"/>
    </xf>
    <xf numFmtId="0" fontId="22" fillId="2" borderId="8" xfId="1" applyFont="1" applyFill="1" applyBorder="1" applyAlignment="1">
      <alignment horizontal="left" vertical="center" wrapText="1"/>
    </xf>
    <xf numFmtId="0" fontId="22" fillId="2" borderId="8" xfId="1" applyFont="1" applyFill="1" applyBorder="1" applyAlignment="1">
      <alignment horizontal="center" vertical="center" wrapText="1"/>
    </xf>
    <xf numFmtId="2" fontId="18" fillId="2" borderId="6" xfId="1" applyNumberFormat="1" applyFont="1" applyFill="1" applyBorder="1" applyAlignment="1">
      <alignment horizontal="left" vertical="center" wrapText="1"/>
    </xf>
    <xf numFmtId="49" fontId="22" fillId="2" borderId="8" xfId="1" applyNumberFormat="1" applyFont="1" applyFill="1" applyBorder="1" applyAlignment="1">
      <alignment horizontal="center" vertical="distributed"/>
    </xf>
    <xf numFmtId="0" fontId="24" fillId="2" borderId="1" xfId="1" applyFont="1" applyFill="1" applyBorder="1" applyAlignment="1">
      <alignment horizontal="left" vertical="center" wrapText="1"/>
    </xf>
    <xf numFmtId="49" fontId="25" fillId="2" borderId="1" xfId="1" applyNumberFormat="1" applyFont="1" applyFill="1" applyBorder="1" applyAlignment="1">
      <alignment horizontal="center" vertical="distributed"/>
    </xf>
    <xf numFmtId="0" fontId="25" fillId="2" borderId="1" xfId="1" applyFont="1" applyFill="1" applyBorder="1" applyAlignment="1">
      <alignment horizontal="left" vertical="center" wrapText="1"/>
    </xf>
    <xf numFmtId="0" fontId="25" fillId="2" borderId="1" xfId="1" applyFont="1" applyFill="1" applyBorder="1" applyAlignment="1">
      <alignment horizontal="center" vertical="center"/>
    </xf>
    <xf numFmtId="0" fontId="22" fillId="2" borderId="8" xfId="1" applyFont="1" applyFill="1" applyBorder="1" applyAlignment="1">
      <alignment horizontal="left" vertical="center"/>
    </xf>
    <xf numFmtId="0" fontId="22" fillId="2" borderId="8" xfId="1" applyFont="1" applyFill="1" applyBorder="1" applyAlignment="1">
      <alignment horizontal="center"/>
    </xf>
    <xf numFmtId="0" fontId="22" fillId="2" borderId="1" xfId="1" applyFont="1" applyFill="1" applyBorder="1" applyAlignment="1">
      <alignment horizontal="left" vertical="center"/>
    </xf>
    <xf numFmtId="49" fontId="22" fillId="2" borderId="22" xfId="1" applyNumberFormat="1" applyFont="1" applyFill="1" applyBorder="1" applyAlignment="1">
      <alignment horizontal="center" vertical="distributed"/>
    </xf>
    <xf numFmtId="0" fontId="22" fillId="2" borderId="8" xfId="1" applyFont="1" applyFill="1" applyBorder="1" applyAlignment="1">
      <alignment horizontal="center" vertical="center"/>
    </xf>
    <xf numFmtId="165" fontId="22" fillId="2" borderId="12" xfId="13" applyNumberFormat="1" applyFont="1" applyFill="1" applyBorder="1" applyAlignment="1">
      <alignment vertical="center" wrapText="1"/>
    </xf>
    <xf numFmtId="0" fontId="22" fillId="2" borderId="1" xfId="11" applyNumberFormat="1" applyFont="1" applyFill="1" applyBorder="1" applyAlignment="1">
      <alignment horizontal="center" vertical="center"/>
    </xf>
    <xf numFmtId="2" fontId="18" fillId="2" borderId="1" xfId="1" applyNumberFormat="1" applyFont="1" applyFill="1" applyBorder="1" applyAlignment="1">
      <alignment horizontal="center" vertical="center" wrapText="1"/>
    </xf>
    <xf numFmtId="2" fontId="18" fillId="2" borderId="1" xfId="1" applyNumberFormat="1" applyFont="1" applyFill="1" applyBorder="1" applyAlignment="1">
      <alignment horizontal="left" wrapText="1"/>
    </xf>
    <xf numFmtId="2" fontId="18" fillId="2" borderId="12" xfId="1" applyNumberFormat="1" applyFont="1" applyFill="1" applyBorder="1" applyAlignment="1">
      <alignment horizontal="left" wrapText="1"/>
    </xf>
    <xf numFmtId="2" fontId="18" fillId="2" borderId="12" xfId="1" applyNumberFormat="1" applyFont="1" applyFill="1" applyBorder="1" applyAlignment="1">
      <alignment horizontal="left" vertical="center" wrapText="1"/>
    </xf>
    <xf numFmtId="2" fontId="18" fillId="2" borderId="1" xfId="1" applyNumberFormat="1" applyFont="1" applyFill="1" applyBorder="1" applyAlignment="1">
      <alignment horizontal="left" vertical="center" wrapText="1"/>
    </xf>
    <xf numFmtId="0" fontId="11" fillId="0" borderId="0" xfId="0" applyFont="1" applyFill="1" applyAlignment="1">
      <alignment vertical="center" wrapText="1"/>
    </xf>
    <xf numFmtId="0" fontId="5" fillId="0" borderId="0" xfId="22" applyFont="1" applyFill="1" applyAlignment="1">
      <alignment vertical="center"/>
    </xf>
    <xf numFmtId="0" fontId="6" fillId="0" borderId="0" xfId="22" applyFont="1" applyFill="1" applyAlignment="1">
      <alignment horizontal="center" vertical="center"/>
    </xf>
    <xf numFmtId="2" fontId="6" fillId="0" borderId="0" xfId="22" applyNumberFormat="1" applyFont="1" applyFill="1" applyAlignment="1">
      <alignment horizontal="center" vertical="center"/>
    </xf>
    <xf numFmtId="0" fontId="6" fillId="0" borderId="0" xfId="22" applyFont="1" applyFill="1" applyAlignment="1">
      <alignment vertical="center"/>
    </xf>
    <xf numFmtId="2" fontId="6" fillId="0" borderId="0" xfId="22" applyNumberFormat="1" applyFont="1" applyFill="1" applyAlignment="1">
      <alignment vertical="center"/>
    </xf>
    <xf numFmtId="0" fontId="6" fillId="0" borderId="2" xfId="22" applyFont="1" applyFill="1" applyBorder="1" applyAlignment="1">
      <alignment horizontal="center" vertical="center"/>
    </xf>
    <xf numFmtId="0" fontId="6" fillId="0" borderId="3" xfId="22" applyFont="1" applyFill="1" applyBorder="1" applyAlignment="1">
      <alignment horizontal="center" vertical="center"/>
    </xf>
    <xf numFmtId="0" fontId="6" fillId="0" borderId="4" xfId="22" applyFont="1" applyFill="1" applyBorder="1" applyAlignment="1">
      <alignment horizontal="center" vertical="center"/>
    </xf>
    <xf numFmtId="0" fontId="11" fillId="0" borderId="5" xfId="22" applyFont="1" applyFill="1" applyBorder="1" applyAlignment="1">
      <alignment horizontal="center" vertical="center"/>
    </xf>
    <xf numFmtId="0" fontId="11" fillId="0" borderId="6" xfId="22" applyFont="1" applyFill="1" applyBorder="1" applyAlignment="1">
      <alignment horizontal="center" vertical="center"/>
    </xf>
    <xf numFmtId="0" fontId="11" fillId="0" borderId="7" xfId="22" applyFont="1" applyFill="1" applyBorder="1" applyAlignment="1">
      <alignment horizontal="center" vertical="center"/>
    </xf>
    <xf numFmtId="0" fontId="12" fillId="0" borderId="0" xfId="22" applyFont="1" applyFill="1" applyAlignment="1">
      <alignment vertical="center"/>
    </xf>
    <xf numFmtId="0" fontId="5" fillId="0" borderId="42" xfId="22" applyFont="1" applyFill="1" applyBorder="1" applyAlignment="1">
      <alignment horizontal="center" vertical="center"/>
    </xf>
    <xf numFmtId="0" fontId="5" fillId="0" borderId="43" xfId="22" applyFont="1" applyFill="1" applyBorder="1" applyAlignment="1">
      <alignment horizontal="center" vertical="center"/>
    </xf>
    <xf numFmtId="0" fontId="5" fillId="0" borderId="44" xfId="22" applyFont="1" applyFill="1" applyBorder="1" applyAlignment="1">
      <alignment horizontal="center" vertical="center"/>
    </xf>
    <xf numFmtId="0" fontId="5" fillId="0" borderId="45" xfId="22" applyFont="1" applyFill="1" applyBorder="1" applyAlignment="1">
      <alignment horizontal="center" vertical="center"/>
    </xf>
    <xf numFmtId="0" fontId="5" fillId="0" borderId="8" xfId="22" applyFont="1" applyFill="1" applyBorder="1" applyAlignment="1">
      <alignment horizontal="center" vertical="center"/>
    </xf>
    <xf numFmtId="2" fontId="5" fillId="0" borderId="9" xfId="22" applyNumberFormat="1" applyFont="1" applyFill="1" applyBorder="1" applyAlignment="1">
      <alignment horizontal="center" vertical="center"/>
    </xf>
    <xf numFmtId="0" fontId="5" fillId="0" borderId="5" xfId="22" applyFont="1" applyFill="1" applyBorder="1" applyAlignment="1">
      <alignment horizontal="center" vertical="center"/>
    </xf>
    <xf numFmtId="0" fontId="5" fillId="0" borderId="6" xfId="22" applyFont="1" applyFill="1" applyBorder="1" applyAlignment="1">
      <alignment horizontal="center" vertical="center"/>
    </xf>
    <xf numFmtId="0" fontId="5" fillId="0" borderId="10" xfId="22" applyFont="1" applyFill="1" applyBorder="1" applyAlignment="1">
      <alignment horizontal="center" vertical="center"/>
    </xf>
    <xf numFmtId="2" fontId="5" fillId="0" borderId="7" xfId="22" applyNumberFormat="1" applyFont="1" applyFill="1" applyBorder="1" applyAlignment="1">
      <alignment horizontal="center" vertical="center"/>
    </xf>
    <xf numFmtId="49" fontId="6" fillId="0" borderId="16" xfId="22" applyNumberFormat="1" applyFont="1" applyFill="1" applyBorder="1" applyAlignment="1">
      <alignment horizontal="center" vertical="center"/>
    </xf>
    <xf numFmtId="2" fontId="6" fillId="0" borderId="14" xfId="22" applyNumberFormat="1" applyFont="1" applyFill="1" applyBorder="1" applyAlignment="1">
      <alignment horizontal="right" vertical="center"/>
    </xf>
    <xf numFmtId="2" fontId="6" fillId="0" borderId="12" xfId="22" applyNumberFormat="1" applyFont="1" applyFill="1" applyBorder="1" applyAlignment="1">
      <alignment horizontal="right" vertical="center"/>
    </xf>
    <xf numFmtId="4" fontId="6" fillId="0" borderId="15" xfId="22" applyNumberFormat="1" applyFont="1" applyFill="1" applyBorder="1" applyAlignment="1">
      <alignment horizontal="right" vertical="center"/>
    </xf>
    <xf numFmtId="0" fontId="6" fillId="0" borderId="1" xfId="22" applyFont="1" applyFill="1" applyBorder="1" applyAlignment="1">
      <alignment horizontal="left" vertical="center" wrapText="1"/>
    </xf>
    <xf numFmtId="49" fontId="6" fillId="0" borderId="5" xfId="22" applyNumberFormat="1" applyFont="1" applyFill="1" applyBorder="1" applyAlignment="1">
      <alignment horizontal="center" vertical="center"/>
    </xf>
    <xf numFmtId="49" fontId="6" fillId="0" borderId="6" xfId="22" applyNumberFormat="1" applyFont="1" applyFill="1" applyBorder="1" applyAlignment="1">
      <alignment horizontal="center" vertical="center"/>
    </xf>
    <xf numFmtId="0" fontId="5" fillId="0" borderId="6" xfId="22" applyFont="1" applyFill="1" applyBorder="1" applyAlignment="1">
      <alignment horizontal="right" vertical="center" wrapText="1"/>
    </xf>
    <xf numFmtId="0" fontId="6" fillId="0" borderId="6" xfId="22" applyFont="1" applyFill="1" applyBorder="1" applyAlignment="1">
      <alignment horizontal="center" vertical="center"/>
    </xf>
    <xf numFmtId="4" fontId="6" fillId="0" borderId="6" xfId="22" applyNumberFormat="1" applyFont="1" applyFill="1" applyBorder="1" applyAlignment="1">
      <alignment vertical="center"/>
    </xf>
    <xf numFmtId="4" fontId="5" fillId="0" borderId="7" xfId="22" applyNumberFormat="1" applyFont="1" applyFill="1" applyBorder="1" applyAlignment="1">
      <alignment vertical="center"/>
    </xf>
    <xf numFmtId="49" fontId="6" fillId="0" borderId="17" xfId="22" applyNumberFormat="1" applyFont="1" applyFill="1" applyBorder="1" applyAlignment="1">
      <alignment horizontal="center" vertical="center"/>
    </xf>
    <xf numFmtId="4" fontId="6" fillId="0" borderId="10" xfId="22" applyNumberFormat="1" applyFont="1" applyFill="1" applyBorder="1" applyAlignment="1">
      <alignment vertical="center"/>
    </xf>
    <xf numFmtId="0" fontId="6" fillId="0" borderId="16" xfId="22" applyFont="1" applyFill="1" applyBorder="1" applyAlignment="1">
      <alignment horizontal="center" vertical="center"/>
    </xf>
    <xf numFmtId="2" fontId="8" fillId="0" borderId="14" xfId="22" applyNumberFormat="1" applyFont="1" applyFill="1" applyBorder="1" applyAlignment="1">
      <alignment vertical="center"/>
    </xf>
    <xf numFmtId="2" fontId="8" fillId="0" borderId="1" xfId="22" applyNumberFormat="1" applyFont="1" applyFill="1" applyBorder="1" applyAlignment="1">
      <alignment vertical="center"/>
    </xf>
    <xf numFmtId="0" fontId="6" fillId="0" borderId="1" xfId="22" applyFont="1" applyFill="1" applyBorder="1" applyAlignment="1">
      <alignment horizontal="center" vertical="center" wrapText="1"/>
    </xf>
    <xf numFmtId="2" fontId="8" fillId="0" borderId="19" xfId="22" applyNumberFormat="1" applyFont="1" applyFill="1" applyBorder="1" applyAlignment="1">
      <alignment vertical="center"/>
    </xf>
    <xf numFmtId="2" fontId="6" fillId="0" borderId="19" xfId="22" applyNumberFormat="1" applyFont="1" applyFill="1" applyBorder="1" applyAlignment="1">
      <alignment horizontal="right" vertical="center"/>
    </xf>
    <xf numFmtId="2" fontId="8" fillId="0" borderId="19" xfId="22" applyNumberFormat="1" applyFont="1" applyFill="1" applyBorder="1" applyAlignment="1">
      <alignment vertical="center" wrapText="1"/>
    </xf>
    <xf numFmtId="0" fontId="6" fillId="0" borderId="20" xfId="22" applyFont="1" applyFill="1" applyBorder="1" applyAlignment="1">
      <alignment horizontal="center" vertical="center"/>
    </xf>
    <xf numFmtId="2" fontId="8" fillId="0" borderId="21" xfId="22" applyNumberFormat="1" applyFont="1" applyFill="1" applyBorder="1" applyAlignment="1">
      <alignment vertical="center" wrapText="1"/>
    </xf>
    <xf numFmtId="0" fontId="6" fillId="0" borderId="5" xfId="22" applyFont="1" applyFill="1" applyBorder="1" applyAlignment="1">
      <alignment horizontal="center" vertical="center"/>
    </xf>
    <xf numFmtId="0" fontId="6" fillId="0" borderId="17" xfId="22" applyFont="1" applyFill="1" applyBorder="1" applyAlignment="1">
      <alignment horizontal="center" vertical="center"/>
    </xf>
    <xf numFmtId="0" fontId="6" fillId="0" borderId="10" xfId="22" applyFont="1" applyFill="1" applyBorder="1" applyAlignment="1">
      <alignment horizontal="center" vertical="center"/>
    </xf>
    <xf numFmtId="0" fontId="6" fillId="0" borderId="11" xfId="22" applyFont="1" applyFill="1" applyBorder="1" applyAlignment="1">
      <alignment horizontal="center" vertical="center"/>
    </xf>
    <xf numFmtId="1" fontId="8" fillId="0" borderId="19" xfId="22" applyNumberFormat="1" applyFont="1" applyFill="1" applyBorder="1" applyAlignment="1">
      <alignment vertical="center" wrapText="1"/>
    </xf>
    <xf numFmtId="2" fontId="6" fillId="0" borderId="14" xfId="22" applyNumberFormat="1" applyFont="1" applyFill="1" applyBorder="1" applyAlignment="1">
      <alignment vertical="center"/>
    </xf>
    <xf numFmtId="0" fontId="5" fillId="0" borderId="6" xfId="22" applyFont="1" applyFill="1" applyBorder="1" applyAlignment="1">
      <alignment horizontal="center" vertical="center" wrapText="1"/>
    </xf>
    <xf numFmtId="0" fontId="6" fillId="0" borderId="1" xfId="22" applyFont="1" applyFill="1" applyBorder="1" applyAlignment="1">
      <alignment horizontal="center" vertical="center"/>
    </xf>
    <xf numFmtId="0" fontId="6" fillId="0" borderId="12" xfId="22" applyFont="1" applyFill="1" applyBorder="1" applyAlignment="1">
      <alignment horizontal="center" vertical="center"/>
    </xf>
    <xf numFmtId="0" fontId="6" fillId="0" borderId="1" xfId="22" applyFont="1" applyFill="1" applyBorder="1" applyAlignment="1">
      <alignment horizontal="left" vertical="center"/>
    </xf>
    <xf numFmtId="0" fontId="6" fillId="0" borderId="14" xfId="22" applyFont="1" applyFill="1" applyBorder="1" applyAlignment="1">
      <alignment vertical="center"/>
    </xf>
    <xf numFmtId="0" fontId="6" fillId="0" borderId="24" xfId="22" applyFont="1" applyFill="1" applyBorder="1" applyAlignment="1">
      <alignment vertical="center"/>
    </xf>
    <xf numFmtId="0" fontId="6" fillId="0" borderId="8" xfId="22" applyFont="1" applyFill="1" applyBorder="1" applyAlignment="1">
      <alignment horizontal="center" vertical="center"/>
    </xf>
    <xf numFmtId="0" fontId="6" fillId="0" borderId="25" xfId="22" applyFont="1" applyFill="1" applyBorder="1" applyAlignment="1">
      <alignment vertical="center"/>
    </xf>
    <xf numFmtId="0" fontId="6" fillId="0" borderId="1" xfId="22" applyFont="1" applyFill="1" applyBorder="1" applyAlignment="1">
      <alignment vertical="center"/>
    </xf>
    <xf numFmtId="2" fontId="6" fillId="0" borderId="24" xfId="22" applyNumberFormat="1" applyFont="1" applyFill="1" applyBorder="1" applyAlignment="1">
      <alignment vertical="center"/>
    </xf>
    <xf numFmtId="2" fontId="6" fillId="0" borderId="1" xfId="22" applyNumberFormat="1" applyFont="1" applyFill="1" applyBorder="1" applyAlignment="1">
      <alignment vertical="center"/>
    </xf>
    <xf numFmtId="2" fontId="6" fillId="0" borderId="41" xfId="22" applyNumberFormat="1" applyFont="1" applyFill="1" applyBorder="1" applyAlignment="1">
      <alignment vertical="center"/>
    </xf>
    <xf numFmtId="4" fontId="6" fillId="0" borderId="26" xfId="22" applyNumberFormat="1" applyFont="1" applyFill="1" applyBorder="1" applyAlignment="1">
      <alignment vertical="center"/>
    </xf>
    <xf numFmtId="0" fontId="5" fillId="0" borderId="5" xfId="22" applyFont="1" applyBorder="1" applyAlignment="1">
      <alignment horizontal="center" vertical="center"/>
    </xf>
    <xf numFmtId="0" fontId="5" fillId="0" borderId="6" xfId="22" applyFont="1" applyBorder="1" applyAlignment="1">
      <alignment horizontal="center" vertical="center"/>
    </xf>
    <xf numFmtId="0" fontId="5" fillId="0" borderId="6" xfId="22" applyFont="1" applyBorder="1" applyAlignment="1">
      <alignment horizontal="center" vertical="center" wrapText="1"/>
    </xf>
    <xf numFmtId="0" fontId="6" fillId="0" borderId="0" xfId="22" applyFont="1" applyAlignment="1">
      <alignment vertical="center"/>
    </xf>
    <xf numFmtId="0" fontId="9" fillId="0" borderId="41" xfId="22" applyFont="1" applyFill="1" applyBorder="1" applyAlignment="1">
      <alignment horizontal="center" vertical="center"/>
    </xf>
    <xf numFmtId="4" fontId="6" fillId="0" borderId="7" xfId="22" applyNumberFormat="1" applyFont="1" applyFill="1" applyBorder="1" applyAlignment="1">
      <alignment vertical="center"/>
    </xf>
    <xf numFmtId="0" fontId="6" fillId="0" borderId="18" xfId="22" applyFont="1" applyFill="1" applyBorder="1" applyAlignment="1">
      <alignment horizontal="center" vertical="center"/>
    </xf>
    <xf numFmtId="4" fontId="6" fillId="0" borderId="12" xfId="22" applyNumberFormat="1" applyFont="1" applyFill="1" applyBorder="1" applyAlignment="1">
      <alignment vertical="center"/>
    </xf>
    <xf numFmtId="4" fontId="6" fillId="0" borderId="27" xfId="22" applyNumberFormat="1" applyFont="1" applyFill="1" applyBorder="1" applyAlignment="1">
      <alignment vertical="center"/>
    </xf>
    <xf numFmtId="0" fontId="5" fillId="0" borderId="8" xfId="22" applyFont="1" applyFill="1" applyBorder="1" applyAlignment="1">
      <alignment horizontal="left" vertical="center"/>
    </xf>
    <xf numFmtId="4" fontId="6" fillId="0" borderId="8" xfId="22" applyNumberFormat="1" applyFont="1" applyFill="1" applyBorder="1" applyAlignment="1">
      <alignment vertical="center"/>
    </xf>
    <xf numFmtId="4" fontId="6" fillId="0" borderId="9" xfId="22" applyNumberFormat="1" applyFont="1" applyFill="1" applyBorder="1" applyAlignment="1">
      <alignment vertical="center"/>
    </xf>
    <xf numFmtId="0" fontId="5" fillId="0" borderId="6" xfId="22" applyFont="1" applyFill="1" applyBorder="1" applyAlignment="1">
      <alignment horizontal="right" vertical="center"/>
    </xf>
    <xf numFmtId="0" fontId="28" fillId="0" borderId="0" xfId="22"/>
    <xf numFmtId="0" fontId="13" fillId="0" borderId="46" xfId="22" applyFont="1" applyBorder="1" applyAlignment="1">
      <alignment horizontal="center"/>
    </xf>
    <xf numFmtId="0" fontId="13" fillId="0" borderId="2" xfId="22" applyFont="1" applyBorder="1" applyAlignment="1">
      <alignment horizontal="center"/>
    </xf>
    <xf numFmtId="0" fontId="13" fillId="0" borderId="29" xfId="22" applyFont="1" applyBorder="1" applyAlignment="1">
      <alignment horizontal="center"/>
    </xf>
    <xf numFmtId="0" fontId="13" fillId="0" borderId="47" xfId="22" applyFont="1" applyBorder="1" applyAlignment="1">
      <alignment horizontal="center"/>
    </xf>
    <xf numFmtId="0" fontId="13" fillId="0" borderId="3" xfId="22" applyFont="1" applyBorder="1" applyAlignment="1">
      <alignment horizontal="center"/>
    </xf>
    <xf numFmtId="0" fontId="13" fillId="0" borderId="30" xfId="22" applyFont="1" applyBorder="1" applyAlignment="1">
      <alignment horizontal="center"/>
    </xf>
    <xf numFmtId="0" fontId="11" fillId="0" borderId="46" xfId="22" applyFont="1" applyBorder="1" applyAlignment="1">
      <alignment horizontal="center"/>
    </xf>
    <xf numFmtId="0" fontId="11" fillId="0" borderId="2" xfId="22" applyFont="1" applyBorder="1" applyAlignment="1">
      <alignment horizontal="center"/>
    </xf>
    <xf numFmtId="0" fontId="11" fillId="0" borderId="48" xfId="22" applyFont="1" applyBorder="1" applyAlignment="1">
      <alignment horizontal="center"/>
    </xf>
    <xf numFmtId="0" fontId="11" fillId="0" borderId="29" xfId="22" applyFont="1" applyBorder="1" applyAlignment="1">
      <alignment horizontal="center"/>
    </xf>
    <xf numFmtId="0" fontId="13" fillId="0" borderId="5" xfId="22" applyFont="1" applyBorder="1" applyAlignment="1">
      <alignment horizontal="center"/>
    </xf>
    <xf numFmtId="0" fontId="13" fillId="0" borderId="6" xfId="22" applyFont="1" applyBorder="1" applyAlignment="1">
      <alignment horizontal="center"/>
    </xf>
    <xf numFmtId="0" fontId="13" fillId="0" borderId="7" xfId="22" applyFont="1" applyBorder="1" applyAlignment="1">
      <alignment horizontal="center"/>
    </xf>
    <xf numFmtId="0" fontId="22" fillId="2" borderId="5" xfId="22" applyFont="1" applyFill="1" applyBorder="1" applyAlignment="1">
      <alignment horizontal="center"/>
    </xf>
    <xf numFmtId="0" fontId="22" fillId="2" borderId="6" xfId="22" applyFont="1" applyFill="1" applyBorder="1" applyAlignment="1">
      <alignment horizontal="center"/>
    </xf>
    <xf numFmtId="0" fontId="22" fillId="2" borderId="7" xfId="22" applyFont="1" applyFill="1" applyBorder="1" applyAlignment="1">
      <alignment horizontal="center"/>
    </xf>
    <xf numFmtId="0" fontId="22" fillId="2" borderId="18" xfId="22" applyFont="1" applyFill="1" applyBorder="1" applyAlignment="1">
      <alignment horizontal="center"/>
    </xf>
    <xf numFmtId="0" fontId="22" fillId="2" borderId="12" xfId="22" applyFont="1" applyFill="1" applyBorder="1" applyAlignment="1">
      <alignment horizontal="right"/>
    </xf>
    <xf numFmtId="2" fontId="22" fillId="2" borderId="12" xfId="22" applyNumberFormat="1" applyFont="1" applyFill="1" applyBorder="1" applyAlignment="1">
      <alignment vertical="center" wrapText="1"/>
    </xf>
    <xf numFmtId="2" fontId="22" fillId="2" borderId="27" xfId="22" applyNumberFormat="1" applyFont="1" applyFill="1" applyBorder="1" applyAlignment="1">
      <alignment horizontal="right" vertical="center"/>
    </xf>
    <xf numFmtId="49" fontId="22" fillId="2" borderId="1" xfId="22" applyNumberFormat="1" applyFont="1" applyFill="1" applyBorder="1" applyAlignment="1">
      <alignment horizontal="center" vertical="distributed"/>
    </xf>
    <xf numFmtId="0" fontId="22" fillId="2" borderId="1" xfId="22" applyFont="1" applyFill="1" applyBorder="1" applyAlignment="1">
      <alignment horizontal="left" vertical="center"/>
    </xf>
    <xf numFmtId="0" fontId="22" fillId="2" borderId="1" xfId="22" applyFont="1" applyFill="1" applyBorder="1" applyAlignment="1">
      <alignment horizontal="center" vertical="center"/>
    </xf>
    <xf numFmtId="2" fontId="22" fillId="2" borderId="12" xfId="22" applyNumberFormat="1" applyFont="1" applyFill="1" applyBorder="1" applyAlignment="1">
      <alignment horizontal="right"/>
    </xf>
    <xf numFmtId="2" fontId="22" fillId="2" borderId="1" xfId="22" applyNumberFormat="1" applyFont="1" applyFill="1" applyBorder="1" applyAlignment="1">
      <alignment vertical="center" wrapText="1"/>
    </xf>
    <xf numFmtId="49" fontId="22" fillId="2" borderId="12" xfId="22" applyNumberFormat="1" applyFont="1" applyFill="1" applyBorder="1" applyAlignment="1">
      <alignment horizontal="center" wrapText="1"/>
    </xf>
    <xf numFmtId="0" fontId="22" fillId="2" borderId="1" xfId="22" applyFont="1" applyFill="1" applyBorder="1" applyAlignment="1">
      <alignment horizontal="left" vertical="center" wrapText="1"/>
    </xf>
    <xf numFmtId="0" fontId="22" fillId="2" borderId="1" xfId="22" applyFont="1" applyFill="1" applyBorder="1" applyAlignment="1">
      <alignment horizontal="center" wrapText="1"/>
    </xf>
    <xf numFmtId="2" fontId="22" fillId="2" borderId="12" xfId="22" applyNumberFormat="1" applyFont="1" applyFill="1" applyBorder="1" applyAlignment="1">
      <alignment horizontal="right" vertical="center"/>
    </xf>
    <xf numFmtId="0" fontId="22" fillId="2" borderId="1" xfId="22" applyFont="1" applyFill="1" applyBorder="1" applyAlignment="1">
      <alignment horizontal="center" vertical="center" wrapText="1"/>
    </xf>
    <xf numFmtId="0" fontId="22" fillId="2" borderId="11" xfId="22" applyFont="1" applyFill="1" applyBorder="1" applyAlignment="1">
      <alignment horizontal="center"/>
    </xf>
    <xf numFmtId="49" fontId="22" fillId="2" borderId="8" xfId="22" applyNumberFormat="1" applyFont="1" applyFill="1" applyBorder="1" applyAlignment="1">
      <alignment horizontal="center" vertical="distributed"/>
    </xf>
    <xf numFmtId="0" fontId="22" fillId="2" borderId="8" xfId="22" applyFont="1" applyFill="1" applyBorder="1" applyAlignment="1">
      <alignment horizontal="left" vertical="center" wrapText="1"/>
    </xf>
    <xf numFmtId="0" fontId="22" fillId="2" borderId="8" xfId="22" applyFont="1" applyFill="1" applyBorder="1" applyAlignment="1">
      <alignment horizontal="center" vertical="center" wrapText="1"/>
    </xf>
    <xf numFmtId="2" fontId="22" fillId="2" borderId="22" xfId="22" applyNumberFormat="1" applyFont="1" applyFill="1" applyBorder="1" applyAlignment="1">
      <alignment horizontal="right" vertical="center"/>
    </xf>
    <xf numFmtId="2" fontId="22" fillId="2" borderId="8" xfId="22" applyNumberFormat="1" applyFont="1" applyFill="1" applyBorder="1" applyAlignment="1">
      <alignment vertical="center" wrapText="1"/>
    </xf>
    <xf numFmtId="2" fontId="22" fillId="2" borderId="23" xfId="22" applyNumberFormat="1" applyFont="1" applyFill="1" applyBorder="1" applyAlignment="1">
      <alignment horizontal="right" vertical="center"/>
    </xf>
    <xf numFmtId="0" fontId="22" fillId="2" borderId="5" xfId="22" applyFont="1" applyFill="1" applyBorder="1" applyAlignment="1">
      <alignment horizontal="center" vertical="center"/>
    </xf>
    <xf numFmtId="0" fontId="18" fillId="2" borderId="6" xfId="22" applyFont="1" applyFill="1" applyBorder="1" applyAlignment="1">
      <alignment horizontal="right"/>
    </xf>
    <xf numFmtId="2" fontId="22" fillId="2" borderId="6" xfId="22" applyNumberFormat="1" applyFont="1" applyFill="1" applyBorder="1" applyAlignment="1">
      <alignment horizontal="center"/>
    </xf>
    <xf numFmtId="4" fontId="18" fillId="2" borderId="7" xfId="22" applyNumberFormat="1" applyFont="1" applyFill="1" applyBorder="1" applyAlignment="1">
      <alignment horizontal="right"/>
    </xf>
    <xf numFmtId="0" fontId="22" fillId="2" borderId="11" xfId="22" applyFont="1" applyFill="1" applyBorder="1" applyAlignment="1">
      <alignment horizontal="center" vertical="center"/>
    </xf>
    <xf numFmtId="0" fontId="22" fillId="2" borderId="22" xfId="22" applyFont="1" applyFill="1" applyBorder="1" applyAlignment="1">
      <alignment horizontal="center"/>
    </xf>
    <xf numFmtId="2" fontId="22" fillId="2" borderId="22" xfId="22" applyNumberFormat="1" applyFont="1" applyFill="1" applyBorder="1" applyAlignment="1">
      <alignment horizontal="center"/>
    </xf>
    <xf numFmtId="2" fontId="22" fillId="2" borderId="23" xfId="22" applyNumberFormat="1" applyFont="1" applyFill="1" applyBorder="1" applyAlignment="1">
      <alignment horizontal="center"/>
    </xf>
    <xf numFmtId="49" fontId="22" fillId="2" borderId="5" xfId="22" applyNumberFormat="1" applyFont="1" applyFill="1" applyBorder="1" applyAlignment="1">
      <alignment horizontal="center" vertical="center"/>
    </xf>
    <xf numFmtId="2" fontId="22" fillId="2" borderId="6" xfId="22" applyNumberFormat="1" applyFont="1" applyFill="1" applyBorder="1" applyAlignment="1">
      <alignment horizontal="right"/>
    </xf>
    <xf numFmtId="2" fontId="22" fillId="2" borderId="7" xfId="22" applyNumberFormat="1" applyFont="1" applyFill="1" applyBorder="1" applyAlignment="1">
      <alignment horizontal="right"/>
    </xf>
    <xf numFmtId="49" fontId="22" fillId="2" borderId="18" xfId="22" applyNumberFormat="1" applyFont="1" applyFill="1" applyBorder="1" applyAlignment="1">
      <alignment horizontal="center" vertical="center"/>
    </xf>
    <xf numFmtId="0" fontId="22" fillId="2" borderId="12" xfId="22" applyFont="1" applyFill="1" applyBorder="1" applyAlignment="1">
      <alignment horizontal="left" wrapText="1"/>
    </xf>
    <xf numFmtId="49" fontId="22" fillId="2" borderId="16" xfId="22" applyNumberFormat="1" applyFont="1" applyFill="1" applyBorder="1" applyAlignment="1">
      <alignment horizontal="center" vertical="center"/>
    </xf>
    <xf numFmtId="49" fontId="22" fillId="2" borderId="12" xfId="22" applyNumberFormat="1" applyFont="1" applyFill="1" applyBorder="1" applyAlignment="1">
      <alignment horizontal="center" vertical="distributed"/>
    </xf>
    <xf numFmtId="2" fontId="22" fillId="2" borderId="1" xfId="22" applyNumberFormat="1" applyFont="1" applyFill="1" applyBorder="1" applyAlignment="1">
      <alignment horizontal="right"/>
    </xf>
    <xf numFmtId="2" fontId="22" fillId="2" borderId="1" xfId="22" applyNumberFormat="1" applyFont="1" applyFill="1" applyBorder="1" applyAlignment="1">
      <alignment horizontal="right" vertical="center"/>
    </xf>
    <xf numFmtId="49" fontId="22" fillId="2" borderId="12" xfId="22" applyNumberFormat="1" applyFont="1" applyFill="1" applyBorder="1" applyAlignment="1">
      <alignment horizontal="center" vertical="center" wrapText="1"/>
    </xf>
    <xf numFmtId="0" fontId="22" fillId="2" borderId="1" xfId="23" applyFont="1" applyFill="1" applyBorder="1" applyAlignment="1">
      <alignment vertical="center" wrapText="1"/>
    </xf>
    <xf numFmtId="0" fontId="22" fillId="2" borderId="1" xfId="23" applyFont="1" applyFill="1" applyBorder="1" applyAlignment="1">
      <alignment horizontal="center" vertical="center"/>
    </xf>
    <xf numFmtId="49" fontId="22" fillId="2" borderId="20" xfId="22" applyNumberFormat="1" applyFont="1" applyFill="1" applyBorder="1" applyAlignment="1">
      <alignment horizontal="center" vertical="center"/>
    </xf>
    <xf numFmtId="49" fontId="22" fillId="2" borderId="22" xfId="22" applyNumberFormat="1" applyFont="1" applyFill="1" applyBorder="1" applyAlignment="1">
      <alignment horizontal="center" vertical="distributed"/>
    </xf>
    <xf numFmtId="0" fontId="22" fillId="2" borderId="8" xfId="22" applyFont="1" applyFill="1" applyBorder="1" applyAlignment="1">
      <alignment horizontal="center" vertical="center"/>
    </xf>
    <xf numFmtId="2" fontId="22" fillId="2" borderId="8" xfId="22" applyNumberFormat="1" applyFont="1" applyFill="1" applyBorder="1" applyAlignment="1">
      <alignment vertical="center"/>
    </xf>
    <xf numFmtId="49" fontId="22" fillId="2" borderId="6" xfId="22" applyNumberFormat="1" applyFont="1" applyFill="1" applyBorder="1" applyAlignment="1">
      <alignment horizontal="right" vertical="center"/>
    </xf>
    <xf numFmtId="0" fontId="22" fillId="2" borderId="6" xfId="22" applyFont="1" applyFill="1" applyBorder="1" applyAlignment="1">
      <alignment horizontal="center" vertical="center" wrapText="1"/>
    </xf>
    <xf numFmtId="2" fontId="22" fillId="2" borderId="6" xfId="22" applyNumberFormat="1" applyFont="1" applyFill="1" applyBorder="1" applyAlignment="1">
      <alignment vertical="center" wrapText="1"/>
    </xf>
    <xf numFmtId="4" fontId="18" fillId="2" borderId="7" xfId="22" applyNumberFormat="1" applyFont="1" applyFill="1" applyBorder="1" applyAlignment="1">
      <alignment horizontal="right" vertical="center"/>
    </xf>
    <xf numFmtId="49" fontId="22" fillId="2" borderId="11" xfId="22" applyNumberFormat="1" applyFont="1" applyFill="1" applyBorder="1" applyAlignment="1">
      <alignment horizontal="center" vertical="center"/>
    </xf>
    <xf numFmtId="49" fontId="22" fillId="2" borderId="22" xfId="22" applyNumberFormat="1" applyFont="1" applyFill="1" applyBorder="1" applyAlignment="1">
      <alignment horizontal="right" vertical="center"/>
    </xf>
    <xf numFmtId="0" fontId="18" fillId="2" borderId="22" xfId="22" applyFont="1" applyFill="1" applyBorder="1" applyAlignment="1">
      <alignment horizontal="right"/>
    </xf>
    <xf numFmtId="0" fontId="22" fillId="2" borderId="22" xfId="22" applyFont="1" applyFill="1" applyBorder="1" applyAlignment="1">
      <alignment horizontal="center" vertical="center" wrapText="1"/>
    </xf>
    <xf numFmtId="2" fontId="22" fillId="2" borderId="22" xfId="22" applyNumberFormat="1" applyFont="1" applyFill="1" applyBorder="1" applyAlignment="1">
      <alignment vertical="center" wrapText="1"/>
    </xf>
    <xf numFmtId="2" fontId="18" fillId="2" borderId="23" xfId="22" applyNumberFormat="1" applyFont="1" applyFill="1" applyBorder="1" applyAlignment="1">
      <alignment horizontal="right" vertical="center"/>
    </xf>
    <xf numFmtId="2" fontId="22" fillId="2" borderId="7" xfId="22" applyNumberFormat="1" applyFont="1" applyFill="1" applyBorder="1" applyAlignment="1">
      <alignment horizontal="right" vertical="center"/>
    </xf>
    <xf numFmtId="0" fontId="22" fillId="2" borderId="12" xfId="22" applyFont="1" applyFill="1" applyBorder="1" applyAlignment="1">
      <alignment horizontal="left" vertical="center"/>
    </xf>
    <xf numFmtId="0" fontId="22" fillId="2" borderId="12" xfId="22" applyFont="1" applyFill="1" applyBorder="1" applyAlignment="1">
      <alignment horizontal="center" vertical="center"/>
    </xf>
    <xf numFmtId="0" fontId="22" fillId="2" borderId="12" xfId="22" applyNumberFormat="1" applyFont="1" applyFill="1" applyBorder="1" applyAlignment="1">
      <alignment vertical="center" wrapText="1"/>
    </xf>
    <xf numFmtId="0" fontId="22" fillId="2" borderId="1" xfId="22" applyNumberFormat="1" applyFont="1" applyFill="1" applyBorder="1" applyAlignment="1">
      <alignment vertical="center" wrapText="1"/>
    </xf>
    <xf numFmtId="0" fontId="22" fillId="2" borderId="8" xfId="22" applyNumberFormat="1" applyFont="1" applyFill="1" applyBorder="1" applyAlignment="1">
      <alignment vertical="center" wrapText="1"/>
    </xf>
    <xf numFmtId="49" fontId="20" fillId="2" borderId="6" xfId="22" applyNumberFormat="1" applyFont="1" applyFill="1" applyBorder="1" applyAlignment="1">
      <alignment horizontal="center" vertical="center"/>
    </xf>
    <xf numFmtId="0" fontId="20" fillId="2" borderId="6" xfId="22" applyFont="1" applyFill="1" applyBorder="1" applyAlignment="1">
      <alignment horizontal="center" vertical="center"/>
    </xf>
    <xf numFmtId="2" fontId="22" fillId="2" borderId="6" xfId="22" applyNumberFormat="1" applyFont="1" applyFill="1" applyBorder="1" applyAlignment="1">
      <alignment vertical="center"/>
    </xf>
    <xf numFmtId="0" fontId="22" fillId="2" borderId="6" xfId="22" applyFont="1" applyFill="1" applyBorder="1" applyAlignment="1">
      <alignment vertical="center"/>
    </xf>
    <xf numFmtId="49" fontId="20" fillId="2" borderId="22" xfId="22" applyNumberFormat="1" applyFont="1" applyFill="1" applyBorder="1" applyAlignment="1">
      <alignment horizontal="center" vertical="center"/>
    </xf>
    <xf numFmtId="0" fontId="20" fillId="2" borderId="22" xfId="22" applyFont="1" applyFill="1" applyBorder="1" applyAlignment="1">
      <alignment horizontal="center" vertical="center"/>
    </xf>
    <xf numFmtId="2" fontId="22" fillId="2" borderId="22" xfId="22" applyNumberFormat="1" applyFont="1" applyFill="1" applyBorder="1" applyAlignment="1">
      <alignment vertical="center"/>
    </xf>
    <xf numFmtId="0" fontId="22" fillId="2" borderId="22" xfId="22" applyFont="1" applyFill="1" applyBorder="1" applyAlignment="1">
      <alignment vertical="center"/>
    </xf>
    <xf numFmtId="0" fontId="22" fillId="2" borderId="6" xfId="22" applyFont="1" applyFill="1" applyBorder="1"/>
    <xf numFmtId="2" fontId="18" fillId="2" borderId="7" xfId="22" applyNumberFormat="1" applyFont="1" applyFill="1" applyBorder="1" applyAlignment="1">
      <alignment horizontal="right"/>
    </xf>
    <xf numFmtId="0" fontId="24" fillId="2" borderId="12" xfId="22" applyFont="1" applyFill="1" applyBorder="1" applyAlignment="1">
      <alignment horizontal="left" vertical="center"/>
    </xf>
    <xf numFmtId="0" fontId="24" fillId="2" borderId="12" xfId="22" applyFont="1" applyFill="1" applyBorder="1" applyAlignment="1">
      <alignment horizontal="center" vertical="center"/>
    </xf>
    <xf numFmtId="2" fontId="24" fillId="2" borderId="1" xfId="22" applyNumberFormat="1" applyFont="1" applyFill="1" applyBorder="1" applyAlignment="1">
      <alignment vertical="center" wrapText="1"/>
    </xf>
    <xf numFmtId="0" fontId="22" fillId="2" borderId="1" xfId="22" applyFont="1" applyFill="1" applyBorder="1"/>
    <xf numFmtId="0" fontId="22" fillId="2" borderId="1" xfId="22" applyFont="1" applyFill="1" applyBorder="1" applyAlignment="1">
      <alignment horizontal="center"/>
    </xf>
    <xf numFmtId="0" fontId="22" fillId="2" borderId="1" xfId="22" applyFont="1" applyFill="1" applyBorder="1" applyAlignment="1">
      <alignment horizontal="left" wrapText="1"/>
    </xf>
    <xf numFmtId="167" fontId="22" fillId="2" borderId="12" xfId="24" applyNumberFormat="1" applyFont="1" applyFill="1" applyBorder="1" applyAlignment="1">
      <alignment horizontal="right" vertical="center"/>
    </xf>
    <xf numFmtId="0" fontId="22" fillId="2" borderId="1" xfId="22" applyFont="1" applyFill="1" applyBorder="1" applyAlignment="1">
      <alignment horizontal="left"/>
    </xf>
    <xf numFmtId="0" fontId="22" fillId="2" borderId="8" xfId="22" applyFont="1" applyFill="1" applyBorder="1" applyAlignment="1">
      <alignment horizontal="left" wrapText="1"/>
    </xf>
    <xf numFmtId="0" fontId="22" fillId="2" borderId="8" xfId="22" applyFont="1" applyFill="1" applyBorder="1" applyAlignment="1">
      <alignment horizontal="center" wrapText="1"/>
    </xf>
    <xf numFmtId="49" fontId="22" fillId="2" borderId="6" xfId="22" applyNumberFormat="1" applyFont="1" applyFill="1" applyBorder="1"/>
    <xf numFmtId="4" fontId="18" fillId="2" borderId="7" xfId="22" applyNumberFormat="1" applyFont="1" applyFill="1" applyBorder="1"/>
    <xf numFmtId="49" fontId="22" fillId="2" borderId="22" xfId="22" applyNumberFormat="1" applyFont="1" applyFill="1" applyBorder="1"/>
    <xf numFmtId="0" fontId="22" fillId="2" borderId="22" xfId="22" applyFont="1" applyFill="1" applyBorder="1"/>
    <xf numFmtId="2" fontId="18" fillId="2" borderId="23" xfId="22" applyNumberFormat="1" applyFont="1" applyFill="1" applyBorder="1"/>
    <xf numFmtId="2" fontId="18" fillId="2" borderId="7" xfId="22" applyNumberFormat="1" applyFont="1" applyFill="1" applyBorder="1"/>
    <xf numFmtId="0" fontId="22" fillId="2" borderId="12" xfId="22" applyFont="1" applyFill="1" applyBorder="1" applyAlignment="1">
      <alignment vertical="center"/>
    </xf>
    <xf numFmtId="0" fontId="22" fillId="2" borderId="8" xfId="22" applyFont="1" applyFill="1" applyBorder="1" applyAlignment="1">
      <alignment vertical="center"/>
    </xf>
    <xf numFmtId="0" fontId="22" fillId="2" borderId="12" xfId="22" applyFont="1" applyFill="1" applyBorder="1" applyAlignment="1">
      <alignment horizontal="center" wrapText="1"/>
    </xf>
    <xf numFmtId="2" fontId="22" fillId="2" borderId="12" xfId="22" applyNumberFormat="1" applyFont="1" applyFill="1" applyBorder="1"/>
    <xf numFmtId="0" fontId="22" fillId="2" borderId="22" xfId="22" applyFont="1" applyFill="1" applyBorder="1" applyAlignment="1">
      <alignment horizontal="center" wrapText="1"/>
    </xf>
    <xf numFmtId="2" fontId="22" fillId="2" borderId="8" xfId="22" applyNumberFormat="1" applyFont="1" applyFill="1" applyBorder="1"/>
    <xf numFmtId="2" fontId="22" fillId="2" borderId="1" xfId="22" applyNumberFormat="1" applyFont="1" applyFill="1" applyBorder="1" applyAlignment="1">
      <alignment vertical="center"/>
    </xf>
    <xf numFmtId="0" fontId="22" fillId="2" borderId="6" xfId="22" applyFont="1" applyFill="1" applyBorder="1" applyAlignment="1"/>
    <xf numFmtId="0" fontId="22" fillId="2" borderId="7" xfId="22" applyFont="1" applyFill="1" applyBorder="1" applyAlignment="1"/>
    <xf numFmtId="0" fontId="22" fillId="2" borderId="22" xfId="22" applyFont="1" applyFill="1" applyBorder="1" applyAlignment="1">
      <alignment horizontal="left" vertical="center"/>
    </xf>
    <xf numFmtId="0" fontId="22" fillId="2" borderId="22" xfId="22" applyFont="1" applyFill="1" applyBorder="1" applyAlignment="1">
      <alignment horizontal="center" vertical="center"/>
    </xf>
    <xf numFmtId="2" fontId="22" fillId="2" borderId="22" xfId="22" applyNumberFormat="1" applyFont="1" applyFill="1" applyBorder="1"/>
    <xf numFmtId="0" fontId="22" fillId="2" borderId="7" xfId="22" applyFont="1" applyFill="1" applyBorder="1"/>
    <xf numFmtId="2" fontId="22" fillId="2" borderId="1" xfId="22" applyNumberFormat="1" applyFont="1" applyFill="1" applyBorder="1"/>
    <xf numFmtId="49" fontId="22" fillId="2" borderId="5" xfId="22" applyNumberFormat="1" applyFont="1" applyFill="1" applyBorder="1" applyAlignment="1">
      <alignment horizontal="center"/>
    </xf>
    <xf numFmtId="0" fontId="18" fillId="2" borderId="6" xfId="22" applyFont="1" applyFill="1" applyBorder="1" applyAlignment="1">
      <alignment horizontal="center" vertical="center"/>
    </xf>
    <xf numFmtId="49" fontId="22" fillId="2" borderId="11" xfId="22" applyNumberFormat="1" applyFont="1" applyFill="1" applyBorder="1" applyAlignment="1">
      <alignment horizontal="center"/>
    </xf>
    <xf numFmtId="0" fontId="22" fillId="2" borderId="12" xfId="24" applyNumberFormat="1" applyFont="1" applyFill="1" applyBorder="1" applyAlignment="1">
      <alignment horizontal="center" vertical="center"/>
    </xf>
    <xf numFmtId="49" fontId="22" fillId="2" borderId="20" xfId="22" applyNumberFormat="1" applyFont="1" applyFill="1" applyBorder="1" applyAlignment="1">
      <alignment horizontal="center"/>
    </xf>
    <xf numFmtId="0" fontId="22" fillId="2" borderId="31" xfId="25" applyNumberFormat="1" applyFont="1" applyFill="1" applyBorder="1" applyAlignment="1">
      <alignment horizontal="center" vertical="center" wrapText="1"/>
    </xf>
    <xf numFmtId="0" fontId="22" fillId="2" borderId="1" xfId="26" applyFont="1" applyFill="1" applyBorder="1" applyAlignment="1">
      <alignment wrapText="1"/>
    </xf>
    <xf numFmtId="0" fontId="22" fillId="2" borderId="1" xfId="25" applyNumberFormat="1" applyFont="1" applyFill="1" applyBorder="1" applyAlignment="1">
      <alignment horizontal="center" vertical="center" wrapText="1"/>
    </xf>
    <xf numFmtId="0" fontId="22" fillId="2" borderId="8" xfId="22" applyFont="1" applyFill="1" applyBorder="1"/>
    <xf numFmtId="0" fontId="22" fillId="2" borderId="1" xfId="24" applyNumberFormat="1" applyFont="1" applyFill="1" applyBorder="1" applyAlignment="1">
      <alignment horizontal="center" vertical="center"/>
    </xf>
    <xf numFmtId="0" fontId="22" fillId="2" borderId="1" xfId="22" applyFont="1" applyFill="1" applyBorder="1" applyAlignment="1">
      <alignment wrapText="1"/>
    </xf>
    <xf numFmtId="0" fontId="22" fillId="2" borderId="8" xfId="22" applyNumberFormat="1" applyFont="1" applyFill="1" applyBorder="1" applyAlignment="1">
      <alignment vertical="center"/>
    </xf>
    <xf numFmtId="0" fontId="22" fillId="2" borderId="1" xfId="22" applyFont="1" applyFill="1" applyBorder="1" applyAlignment="1">
      <alignment vertical="center" wrapText="1"/>
    </xf>
    <xf numFmtId="0" fontId="22" fillId="2" borderId="1" xfId="22" applyFont="1" applyFill="1" applyBorder="1" applyAlignment="1">
      <alignment vertical="center"/>
    </xf>
    <xf numFmtId="0" fontId="22" fillId="2" borderId="1" xfId="24" applyNumberFormat="1" applyFont="1" applyFill="1" applyBorder="1" applyAlignment="1">
      <alignment horizontal="center"/>
    </xf>
    <xf numFmtId="0" fontId="22" fillId="2" borderId="1" xfId="22" applyFont="1" applyFill="1" applyBorder="1" applyAlignment="1"/>
    <xf numFmtId="0" fontId="22" fillId="2" borderId="8" xfId="24" applyNumberFormat="1" applyFont="1" applyFill="1" applyBorder="1" applyAlignment="1">
      <alignment horizontal="center" vertical="center"/>
    </xf>
    <xf numFmtId="49" fontId="22" fillId="2" borderId="49" xfId="22" applyNumberFormat="1" applyFont="1" applyFill="1" applyBorder="1" applyAlignment="1">
      <alignment horizontal="center"/>
    </xf>
    <xf numFmtId="0" fontId="22" fillId="2" borderId="50" xfId="22" applyFont="1" applyFill="1" applyBorder="1"/>
    <xf numFmtId="0" fontId="18" fillId="2" borderId="50" xfId="22" applyFont="1" applyFill="1" applyBorder="1" applyAlignment="1">
      <alignment horizontal="right"/>
    </xf>
    <xf numFmtId="0" fontId="22" fillId="2" borderId="50" xfId="22" applyFont="1" applyFill="1" applyBorder="1" applyAlignment="1">
      <alignment horizontal="center"/>
    </xf>
    <xf numFmtId="2" fontId="18" fillId="2" borderId="51" xfId="22" applyNumberFormat="1" applyFont="1" applyFill="1" applyBorder="1"/>
    <xf numFmtId="0" fontId="22" fillId="0" borderId="5" xfId="22" applyFont="1" applyBorder="1" applyAlignment="1">
      <alignment horizontal="center"/>
    </xf>
    <xf numFmtId="0" fontId="22" fillId="0" borderId="17" xfId="22" applyFont="1" applyBorder="1"/>
    <xf numFmtId="0" fontId="18" fillId="0" borderId="6" xfId="22" applyFont="1" applyBorder="1" applyAlignment="1">
      <alignment horizontal="center"/>
    </xf>
    <xf numFmtId="0" fontId="22" fillId="0" borderId="6" xfId="22" applyFont="1" applyBorder="1" applyAlignment="1">
      <alignment horizontal="center"/>
    </xf>
    <xf numFmtId="0" fontId="22" fillId="0" borderId="6" xfId="22" applyFont="1" applyBorder="1"/>
    <xf numFmtId="0" fontId="22" fillId="0" borderId="7" xfId="22" applyFont="1" applyBorder="1"/>
    <xf numFmtId="0" fontId="22" fillId="0" borderId="28" xfId="22" applyFont="1" applyBorder="1" applyAlignment="1">
      <alignment horizontal="center"/>
    </xf>
    <xf numFmtId="0" fontId="22" fillId="0" borderId="13" xfId="22" applyFont="1" applyBorder="1"/>
    <xf numFmtId="0" fontId="18" fillId="0" borderId="44" xfId="22" applyFont="1" applyBorder="1" applyAlignment="1">
      <alignment horizontal="center"/>
    </xf>
    <xf numFmtId="0" fontId="22" fillId="0" borderId="13" xfId="22" applyFont="1" applyBorder="1" applyAlignment="1">
      <alignment horizontal="center"/>
    </xf>
    <xf numFmtId="0" fontId="22" fillId="0" borderId="36" xfId="22" applyFont="1" applyBorder="1"/>
    <xf numFmtId="0" fontId="22" fillId="0" borderId="16" xfId="22" applyFont="1" applyBorder="1" applyAlignment="1">
      <alignment horizontal="center"/>
    </xf>
    <xf numFmtId="0" fontId="22" fillId="0" borderId="1" xfId="22" applyFont="1" applyBorder="1"/>
    <xf numFmtId="4" fontId="18" fillId="0" borderId="15" xfId="22" applyNumberFormat="1" applyFont="1" applyBorder="1"/>
    <xf numFmtId="0" fontId="22" fillId="0" borderId="1" xfId="22" applyFont="1" applyBorder="1" applyAlignment="1"/>
    <xf numFmtId="4" fontId="18" fillId="0" borderId="15" xfId="22" applyNumberFormat="1" applyFont="1" applyBorder="1" applyAlignment="1"/>
    <xf numFmtId="0" fontId="22" fillId="0" borderId="20" xfId="22" applyFont="1" applyBorder="1" applyAlignment="1">
      <alignment horizontal="center"/>
    </xf>
    <xf numFmtId="0" fontId="18" fillId="0" borderId="1" xfId="22" applyFont="1" applyFill="1" applyBorder="1" applyAlignment="1">
      <alignment horizontal="left" vertical="center"/>
    </xf>
    <xf numFmtId="0" fontId="22" fillId="0" borderId="8" xfId="22" applyFont="1" applyBorder="1" applyAlignment="1">
      <alignment horizontal="center"/>
    </xf>
    <xf numFmtId="0" fontId="22" fillId="0" borderId="8" xfId="22" applyFont="1" applyBorder="1"/>
    <xf numFmtId="4" fontId="18" fillId="0" borderId="9" xfId="22" applyNumberFormat="1" applyFont="1" applyBorder="1"/>
    <xf numFmtId="0" fontId="27" fillId="0" borderId="8" xfId="22" applyFont="1" applyFill="1" applyBorder="1" applyAlignment="1">
      <alignment horizontal="left" vertical="center"/>
    </xf>
    <xf numFmtId="0" fontId="28" fillId="0" borderId="6" xfId="22" applyBorder="1" applyAlignment="1">
      <alignment wrapText="1"/>
    </xf>
    <xf numFmtId="4" fontId="18" fillId="0" borderId="7" xfId="22" applyNumberFormat="1" applyFont="1" applyBorder="1"/>
    <xf numFmtId="0" fontId="22" fillId="0" borderId="0" xfId="22" applyFont="1" applyBorder="1" applyAlignment="1">
      <alignment horizontal="center"/>
    </xf>
    <xf numFmtId="0" fontId="22" fillId="0" borderId="0" xfId="22" applyFont="1" applyBorder="1"/>
    <xf numFmtId="0" fontId="18" fillId="0" borderId="0" xfId="22" applyFont="1" applyFill="1" applyBorder="1" applyAlignment="1">
      <alignment vertical="center" wrapText="1"/>
    </xf>
    <xf numFmtId="0" fontId="13" fillId="0" borderId="0" xfId="22" applyFont="1" applyBorder="1"/>
    <xf numFmtId="0" fontId="13" fillId="0" borderId="0" xfId="22" applyFont="1" applyBorder="1" applyAlignment="1">
      <alignment horizontal="center"/>
    </xf>
    <xf numFmtId="0" fontId="13" fillId="0" borderId="0" xfId="22" applyFont="1" applyAlignment="1">
      <alignment horizontal="center"/>
    </xf>
    <xf numFmtId="0" fontId="13" fillId="0" borderId="0" xfId="22" applyFont="1"/>
    <xf numFmtId="0" fontId="13" fillId="0" borderId="10" xfId="22" applyFont="1" applyBorder="1" applyAlignment="1">
      <alignment horizontal="center"/>
    </xf>
    <xf numFmtId="0" fontId="22" fillId="2" borderId="10" xfId="22" applyFont="1" applyFill="1" applyBorder="1" applyAlignment="1">
      <alignment horizontal="center"/>
    </xf>
    <xf numFmtId="2" fontId="22" fillId="2" borderId="52" xfId="22" applyNumberFormat="1" applyFont="1" applyFill="1" applyBorder="1" applyAlignment="1">
      <alignment vertical="center" wrapText="1"/>
    </xf>
    <xf numFmtId="2" fontId="22" fillId="2" borderId="53" xfId="22" applyNumberFormat="1" applyFont="1" applyFill="1" applyBorder="1" applyAlignment="1">
      <alignment vertical="center" wrapText="1"/>
    </xf>
    <xf numFmtId="0" fontId="22" fillId="2" borderId="53" xfId="22" applyFont="1" applyFill="1" applyBorder="1" applyAlignment="1">
      <alignment horizontal="center"/>
    </xf>
    <xf numFmtId="2" fontId="22" fillId="2" borderId="10" xfId="22" applyNumberFormat="1" applyFont="1" applyFill="1" applyBorder="1" applyAlignment="1">
      <alignment horizontal="right"/>
    </xf>
    <xf numFmtId="2" fontId="22" fillId="2" borderId="10" xfId="22" applyNumberFormat="1" applyFont="1" applyFill="1" applyBorder="1" applyAlignment="1">
      <alignment vertical="center" wrapText="1"/>
    </xf>
    <xf numFmtId="0" fontId="22" fillId="2" borderId="10" xfId="22" applyFont="1" applyFill="1" applyBorder="1" applyAlignment="1">
      <alignment vertical="center"/>
    </xf>
    <xf numFmtId="0" fontId="22" fillId="2" borderId="53" xfId="22" applyFont="1" applyFill="1" applyBorder="1" applyAlignment="1">
      <alignment vertical="center"/>
    </xf>
    <xf numFmtId="0" fontId="22" fillId="2" borderId="10" xfId="22" applyFont="1" applyFill="1" applyBorder="1"/>
    <xf numFmtId="0" fontId="22" fillId="2" borderId="53" xfId="22" applyFont="1" applyFill="1" applyBorder="1"/>
    <xf numFmtId="0" fontId="22" fillId="2" borderId="10" xfId="22" applyFont="1" applyFill="1" applyBorder="1" applyAlignment="1"/>
    <xf numFmtId="0" fontId="22" fillId="2" borderId="26" xfId="22" applyFont="1" applyFill="1" applyBorder="1"/>
    <xf numFmtId="0" fontId="22" fillId="0" borderId="10" xfId="22" applyFont="1" applyBorder="1"/>
    <xf numFmtId="0" fontId="22" fillId="0" borderId="33" xfId="22" applyFont="1" applyBorder="1"/>
    <xf numFmtId="0" fontId="22" fillId="0" borderId="14" xfId="22" applyFont="1" applyBorder="1"/>
    <xf numFmtId="0" fontId="22" fillId="0" borderId="14" xfId="22" applyFont="1" applyBorder="1" applyAlignment="1"/>
    <xf numFmtId="0" fontId="22" fillId="0" borderId="24" xfId="22" applyFont="1" applyBorder="1"/>
    <xf numFmtId="0" fontId="28" fillId="0" borderId="10" xfId="22" applyBorder="1" applyAlignment="1">
      <alignment wrapText="1"/>
    </xf>
    <xf numFmtId="0" fontId="11" fillId="0" borderId="10" xfId="22" applyFont="1" applyFill="1" applyBorder="1" applyAlignment="1">
      <alignment horizontal="center" vertical="center"/>
    </xf>
    <xf numFmtId="0" fontId="5" fillId="0" borderId="24" xfId="22" applyFont="1" applyFill="1" applyBorder="1" applyAlignment="1">
      <alignment horizontal="center" vertical="center"/>
    </xf>
    <xf numFmtId="2" fontId="6" fillId="0" borderId="52" xfId="22" applyNumberFormat="1" applyFont="1" applyFill="1" applyBorder="1" applyAlignment="1">
      <alignment horizontal="right" vertical="center"/>
    </xf>
    <xf numFmtId="4" fontId="6" fillId="0" borderId="52" xfId="22" applyNumberFormat="1" applyFont="1" applyFill="1" applyBorder="1" applyAlignment="1">
      <alignment vertical="center"/>
    </xf>
    <xf numFmtId="4" fontId="6" fillId="0" borderId="24" xfId="22" applyNumberFormat="1" applyFont="1" applyFill="1" applyBorder="1" applyAlignment="1">
      <alignment vertical="center"/>
    </xf>
    <xf numFmtId="4" fontId="18" fillId="0" borderId="36" xfId="20" applyNumberFormat="1" applyFont="1" applyFill="1" applyBorder="1" applyAlignment="1">
      <alignment horizontal="center" vertical="center" wrapText="1"/>
    </xf>
    <xf numFmtId="4" fontId="18" fillId="0" borderId="15" xfId="20" applyNumberFormat="1" applyFont="1" applyFill="1" applyBorder="1" applyAlignment="1">
      <alignment horizontal="center" vertical="center" wrapText="1"/>
    </xf>
    <xf numFmtId="4" fontId="18" fillId="0" borderId="9" xfId="20" applyNumberFormat="1" applyFont="1" applyFill="1" applyBorder="1" applyAlignment="1">
      <alignment horizontal="center" vertical="center" wrapText="1"/>
    </xf>
    <xf numFmtId="4" fontId="18" fillId="0" borderId="40" xfId="20" applyNumberFormat="1" applyFont="1" applyFill="1" applyBorder="1" applyAlignment="1">
      <alignment horizontal="center" vertical="center" wrapText="1"/>
    </xf>
    <xf numFmtId="0" fontId="7" fillId="0" borderId="0" xfId="22" applyFont="1" applyFill="1" applyAlignment="1">
      <alignment horizontal="center" vertical="center"/>
    </xf>
    <xf numFmtId="0" fontId="5" fillId="0" borderId="0" xfId="22" applyFont="1" applyFill="1" applyAlignment="1">
      <alignment horizontal="left" vertical="center" wrapText="1"/>
    </xf>
    <xf numFmtId="0" fontId="5" fillId="0" borderId="0" xfId="22" applyFont="1" applyFill="1" applyAlignment="1">
      <alignment horizontal="left" vertical="center"/>
    </xf>
    <xf numFmtId="0" fontId="6" fillId="0" borderId="0" xfId="22" applyFont="1" applyFill="1" applyAlignment="1">
      <alignment horizontal="center" vertical="center"/>
    </xf>
    <xf numFmtId="0" fontId="6" fillId="0" borderId="0" xfId="22" applyFont="1" applyAlignment="1">
      <alignment horizontal="left"/>
    </xf>
    <xf numFmtId="0" fontId="14" fillId="0" borderId="0" xfId="22" applyFont="1" applyAlignment="1">
      <alignment horizontal="center"/>
    </xf>
    <xf numFmtId="0" fontId="23" fillId="0" borderId="0" xfId="22" applyFont="1" applyAlignment="1">
      <alignment horizontal="center"/>
    </xf>
    <xf numFmtId="0" fontId="16" fillId="0" borderId="14" xfId="1" applyFont="1" applyBorder="1" applyAlignment="1">
      <alignment horizontal="left" vertical="center" wrapText="1"/>
    </xf>
    <xf numFmtId="0" fontId="16" fillId="0" borderId="19" xfId="1" applyFont="1" applyBorder="1" applyAlignment="1">
      <alignment horizontal="left" vertical="center" wrapText="1"/>
    </xf>
    <xf numFmtId="0" fontId="16" fillId="0" borderId="31" xfId="1" applyFont="1" applyBorder="1" applyAlignment="1">
      <alignment horizontal="left" vertical="center" wrapText="1"/>
    </xf>
    <xf numFmtId="0" fontId="18" fillId="0" borderId="25" xfId="0" applyFont="1" applyFill="1" applyBorder="1" applyAlignment="1">
      <alignment horizontal="left" vertical="center" wrapText="1"/>
    </xf>
    <xf numFmtId="0" fontId="18" fillId="0" borderId="38" xfId="0" applyFont="1" applyFill="1" applyBorder="1" applyAlignment="1">
      <alignment horizontal="left" vertical="center" wrapText="1"/>
    </xf>
    <xf numFmtId="0" fontId="18" fillId="0" borderId="39" xfId="0" applyFont="1" applyFill="1" applyBorder="1" applyAlignment="1">
      <alignment horizontal="left" vertical="center" wrapText="1"/>
    </xf>
    <xf numFmtId="0" fontId="17" fillId="0" borderId="0" xfId="20" applyFont="1" applyFill="1" applyAlignment="1">
      <alignment horizontal="center"/>
    </xf>
    <xf numFmtId="0" fontId="18" fillId="0" borderId="10" xfId="20" applyNumberFormat="1" applyFont="1" applyFill="1" applyBorder="1" applyAlignment="1">
      <alignment horizontal="center" vertical="center" wrapText="1"/>
    </xf>
    <xf numFmtId="0" fontId="18" fillId="0" borderId="32" xfId="20" applyNumberFormat="1" applyFont="1" applyFill="1" applyBorder="1" applyAlignment="1">
      <alignment horizontal="center" vertical="center" wrapText="1"/>
    </xf>
    <xf numFmtId="0" fontId="18" fillId="0" borderId="17" xfId="20" applyNumberFormat="1" applyFont="1" applyFill="1" applyBorder="1" applyAlignment="1">
      <alignment horizontal="center" vertical="center" wrapText="1"/>
    </xf>
    <xf numFmtId="0" fontId="18" fillId="0" borderId="33" xfId="20" applyFont="1" applyFill="1" applyBorder="1" applyAlignment="1">
      <alignment vertical="center" wrapText="1"/>
    </xf>
    <xf numFmtId="0" fontId="18" fillId="0" borderId="34" xfId="20" applyFont="1" applyFill="1" applyBorder="1" applyAlignment="1">
      <alignment vertical="center" wrapText="1"/>
    </xf>
    <xf numFmtId="0" fontId="18" fillId="0" borderId="35" xfId="20" applyFont="1" applyFill="1" applyBorder="1" applyAlignment="1">
      <alignment vertical="center" wrapText="1"/>
    </xf>
    <xf numFmtId="0" fontId="18" fillId="0" borderId="12" xfId="2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</cellXfs>
  <cellStyles count="27">
    <cellStyle name="Comma 2" xfId="7"/>
    <cellStyle name="Comma 2 2" xfId="10"/>
    <cellStyle name="Comma 3" xfId="5"/>
    <cellStyle name="Comma 3 2" xfId="8"/>
    <cellStyle name="Comma 3 3" xfId="25"/>
    <cellStyle name="Comma 4" xfId="21"/>
    <cellStyle name="Comma 5" xfId="24"/>
    <cellStyle name="Currency 2" xfId="14"/>
    <cellStyle name="Normal" xfId="0" builtinId="0"/>
    <cellStyle name="Normal 2" xfId="1"/>
    <cellStyle name="Normal 2 2" xfId="2"/>
    <cellStyle name="Normal 2 2 2" xfId="4"/>
    <cellStyle name="Normal 2 2 3" xfId="15"/>
    <cellStyle name="Normal 2 2 4" xfId="23"/>
    <cellStyle name="Normal 2 3" xfId="16"/>
    <cellStyle name="Normal 3" xfId="6"/>
    <cellStyle name="Normal 3 2" xfId="9"/>
    <cellStyle name="Normal 3 3" xfId="26"/>
    <cellStyle name="Normal 4" xfId="3"/>
    <cellStyle name="Normal 5" xfId="12"/>
    <cellStyle name="Normal 6" xfId="17"/>
    <cellStyle name="Normal 6 2" xfId="20"/>
    <cellStyle name="Normal 7" xfId="18"/>
    <cellStyle name="Normal 8" xfId="19"/>
    <cellStyle name="Normal 9" xfId="22"/>
    <cellStyle name="Normal_Price table-TT194-VASSIL VASSILEV  2" xfId="13"/>
    <cellStyle name="Normal_Price table-TT198 Vassil Vassilev _Zn tabl_kan (2010 04 12)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0"/>
  <sheetViews>
    <sheetView tabSelected="1" topLeftCell="A58" zoomScaleNormal="100" workbookViewId="0">
      <selection activeCell="F67" sqref="F67"/>
    </sheetView>
  </sheetViews>
  <sheetFormatPr defaultRowHeight="15.75" x14ac:dyDescent="0.2"/>
  <cols>
    <col min="1" max="1" width="5.5703125" style="70" customWidth="1"/>
    <col min="2" max="2" width="13.85546875" style="72" customWidth="1"/>
    <col min="3" max="3" width="53.7109375" style="72" customWidth="1"/>
    <col min="4" max="4" width="7.7109375" style="72" customWidth="1"/>
    <col min="5" max="5" width="9.42578125" style="72" customWidth="1"/>
    <col min="6" max="6" width="10.85546875" style="72" customWidth="1"/>
    <col min="7" max="7" width="13.28515625" style="72" customWidth="1"/>
    <col min="8" max="8" width="12.7109375" style="73" customWidth="1"/>
    <col min="9" max="16384" width="9.140625" style="72"/>
  </cols>
  <sheetData>
    <row r="1" spans="1:8" s="69" customFormat="1" ht="37.5" customHeight="1" x14ac:dyDescent="0.2">
      <c r="A1" s="345" t="s">
        <v>0</v>
      </c>
      <c r="B1" s="345"/>
      <c r="C1" s="345" t="s">
        <v>252</v>
      </c>
      <c r="D1" s="345"/>
      <c r="E1" s="345"/>
      <c r="F1" s="345"/>
      <c r="G1" s="345"/>
      <c r="H1" s="345"/>
    </row>
    <row r="2" spans="1:8" s="69" customFormat="1" x14ac:dyDescent="0.2">
      <c r="A2" s="346" t="s">
        <v>1</v>
      </c>
      <c r="B2" s="346"/>
      <c r="C2" s="345" t="s">
        <v>2</v>
      </c>
      <c r="D2" s="345"/>
      <c r="E2" s="345"/>
      <c r="F2" s="345"/>
      <c r="G2" s="345"/>
      <c r="H2" s="345"/>
    </row>
    <row r="3" spans="1:8" ht="12.75" customHeight="1" x14ac:dyDescent="0.2">
      <c r="A3" s="347"/>
      <c r="B3" s="347"/>
      <c r="C3" s="347"/>
      <c r="D3" s="347"/>
      <c r="E3" s="347"/>
      <c r="F3" s="70"/>
      <c r="G3" s="70"/>
      <c r="H3" s="71"/>
    </row>
    <row r="4" spans="1:8" ht="20.25" x14ac:dyDescent="0.2">
      <c r="A4" s="344" t="s">
        <v>253</v>
      </c>
      <c r="B4" s="344"/>
      <c r="C4" s="344"/>
      <c r="D4" s="344"/>
      <c r="E4" s="344"/>
      <c r="F4" s="344"/>
      <c r="G4" s="344"/>
      <c r="H4" s="344"/>
    </row>
    <row r="5" spans="1:8" ht="16.5" thickBot="1" x14ac:dyDescent="0.25"/>
    <row r="6" spans="1:8" x14ac:dyDescent="0.25">
      <c r="A6" s="74" t="s">
        <v>3</v>
      </c>
      <c r="B6" s="74"/>
      <c r="C6" s="74"/>
      <c r="D6" s="74" t="s">
        <v>4</v>
      </c>
      <c r="E6" s="74" t="s">
        <v>254</v>
      </c>
      <c r="F6" s="147" t="s">
        <v>370</v>
      </c>
      <c r="G6" s="147" t="s">
        <v>373</v>
      </c>
      <c r="H6" s="74" t="s">
        <v>255</v>
      </c>
    </row>
    <row r="7" spans="1:8" x14ac:dyDescent="0.25">
      <c r="A7" s="75" t="s">
        <v>5</v>
      </c>
      <c r="B7" s="75" t="s">
        <v>6</v>
      </c>
      <c r="C7" s="75" t="s">
        <v>7</v>
      </c>
      <c r="D7" s="75" t="s">
        <v>8</v>
      </c>
      <c r="E7" s="75" t="s">
        <v>9</v>
      </c>
      <c r="F7" s="150" t="s">
        <v>372</v>
      </c>
      <c r="G7" s="150" t="s">
        <v>372</v>
      </c>
      <c r="H7" s="75" t="s">
        <v>131</v>
      </c>
    </row>
    <row r="8" spans="1:8" ht="16.5" thickBot="1" x14ac:dyDescent="0.3">
      <c r="A8" s="76" t="s">
        <v>10</v>
      </c>
      <c r="B8" s="76"/>
      <c r="C8" s="76"/>
      <c r="D8" s="76"/>
      <c r="E8" s="76"/>
      <c r="F8" s="150" t="s">
        <v>371</v>
      </c>
      <c r="G8" s="150" t="s">
        <v>371</v>
      </c>
      <c r="H8" s="76" t="s">
        <v>132</v>
      </c>
    </row>
    <row r="9" spans="1:8" s="80" customFormat="1" ht="13.5" thickBot="1" x14ac:dyDescent="0.25">
      <c r="A9" s="77">
        <v>1</v>
      </c>
      <c r="B9" s="78">
        <v>2</v>
      </c>
      <c r="C9" s="78">
        <v>3</v>
      </c>
      <c r="D9" s="78">
        <v>4</v>
      </c>
      <c r="E9" s="78">
        <v>5</v>
      </c>
      <c r="F9" s="78">
        <v>6</v>
      </c>
      <c r="G9" s="335"/>
      <c r="H9" s="79">
        <v>7</v>
      </c>
    </row>
    <row r="10" spans="1:8" ht="16.5" thickBot="1" x14ac:dyDescent="0.25">
      <c r="A10" s="81"/>
      <c r="B10" s="82"/>
      <c r="C10" s="83"/>
      <c r="D10" s="83"/>
      <c r="E10" s="84"/>
      <c r="F10" s="85"/>
      <c r="G10" s="336"/>
      <c r="H10" s="86"/>
    </row>
    <row r="11" spans="1:8" ht="16.5" thickBot="1" x14ac:dyDescent="0.25">
      <c r="A11" s="87"/>
      <c r="B11" s="88" t="s">
        <v>11</v>
      </c>
      <c r="C11" s="88" t="s">
        <v>12</v>
      </c>
      <c r="D11" s="88"/>
      <c r="E11" s="89"/>
      <c r="F11" s="88"/>
      <c r="G11" s="89"/>
      <c r="H11" s="90"/>
    </row>
    <row r="12" spans="1:8" x14ac:dyDescent="0.2">
      <c r="A12" s="91" t="s">
        <v>247</v>
      </c>
      <c r="B12" s="1" t="s">
        <v>84</v>
      </c>
      <c r="C12" s="2" t="s">
        <v>13</v>
      </c>
      <c r="D12" s="3" t="s">
        <v>14</v>
      </c>
      <c r="E12" s="92">
        <v>413</v>
      </c>
      <c r="F12" s="93">
        <v>1.77</v>
      </c>
      <c r="G12" s="337"/>
      <c r="H12" s="94">
        <f>ROUND(E12*G12,2)</f>
        <v>0</v>
      </c>
    </row>
    <row r="13" spans="1:8" x14ac:dyDescent="0.2">
      <c r="A13" s="91" t="s">
        <v>246</v>
      </c>
      <c r="B13" s="1" t="s">
        <v>85</v>
      </c>
      <c r="C13" s="95" t="s">
        <v>15</v>
      </c>
      <c r="D13" s="4" t="s">
        <v>16</v>
      </c>
      <c r="E13" s="92">
        <v>372</v>
      </c>
      <c r="F13" s="93">
        <v>4.7</v>
      </c>
      <c r="G13" s="337"/>
      <c r="H13" s="94">
        <f>ROUND(E13*G13,2)</f>
        <v>0</v>
      </c>
    </row>
    <row r="14" spans="1:8" ht="31.5" x14ac:dyDescent="0.2">
      <c r="A14" s="91" t="s">
        <v>245</v>
      </c>
      <c r="B14" s="1" t="s">
        <v>256</v>
      </c>
      <c r="C14" s="6" t="s">
        <v>257</v>
      </c>
      <c r="D14" s="4" t="s">
        <v>16</v>
      </c>
      <c r="E14" s="92">
        <v>54</v>
      </c>
      <c r="F14" s="93">
        <v>2.85</v>
      </c>
      <c r="G14" s="337"/>
      <c r="H14" s="94">
        <f t="shared" ref="H14:H16" si="0">ROUND(E14*G14,2)</f>
        <v>0</v>
      </c>
    </row>
    <row r="15" spans="1:8" ht="31.5" x14ac:dyDescent="0.2">
      <c r="A15" s="91" t="s">
        <v>244</v>
      </c>
      <c r="B15" s="1" t="s">
        <v>86</v>
      </c>
      <c r="C15" s="6" t="s">
        <v>17</v>
      </c>
      <c r="D15" s="4" t="s">
        <v>16</v>
      </c>
      <c r="E15" s="92">
        <v>8</v>
      </c>
      <c r="F15" s="93">
        <v>9.2799999999999994</v>
      </c>
      <c r="G15" s="337"/>
      <c r="H15" s="94">
        <f t="shared" si="0"/>
        <v>0</v>
      </c>
    </row>
    <row r="16" spans="1:8" x14ac:dyDescent="0.2">
      <c r="A16" s="91" t="s">
        <v>243</v>
      </c>
      <c r="B16" s="1" t="s">
        <v>87</v>
      </c>
      <c r="C16" s="6" t="s">
        <v>19</v>
      </c>
      <c r="D16" s="4" t="s">
        <v>14</v>
      </c>
      <c r="E16" s="92">
        <v>15</v>
      </c>
      <c r="F16" s="93">
        <v>2.14</v>
      </c>
      <c r="G16" s="337"/>
      <c r="H16" s="94">
        <f t="shared" si="0"/>
        <v>0</v>
      </c>
    </row>
    <row r="17" spans="1:8" ht="32.25" thickBot="1" x14ac:dyDescent="0.25">
      <c r="A17" s="91" t="s">
        <v>242</v>
      </c>
      <c r="B17" s="1" t="s">
        <v>89</v>
      </c>
      <c r="C17" s="6" t="s">
        <v>21</v>
      </c>
      <c r="D17" s="7" t="s">
        <v>18</v>
      </c>
      <c r="E17" s="92">
        <v>41.63</v>
      </c>
      <c r="F17" s="93">
        <v>25.01</v>
      </c>
      <c r="G17" s="337"/>
      <c r="H17" s="94">
        <f>ROUND(E17*G17,2)</f>
        <v>0</v>
      </c>
    </row>
    <row r="18" spans="1:8" ht="16.5" thickBot="1" x14ac:dyDescent="0.25">
      <c r="A18" s="96"/>
      <c r="B18" s="97"/>
      <c r="C18" s="98" t="s">
        <v>22</v>
      </c>
      <c r="D18" s="99"/>
      <c r="E18" s="100"/>
      <c r="F18" s="100"/>
      <c r="G18" s="103"/>
      <c r="H18" s="101">
        <f>SUM(H12:H17)</f>
        <v>0</v>
      </c>
    </row>
    <row r="19" spans="1:8" ht="16.5" thickBot="1" x14ac:dyDescent="0.25">
      <c r="A19" s="96"/>
      <c r="B19" s="102"/>
      <c r="C19" s="98"/>
      <c r="D19" s="99"/>
      <c r="E19" s="103"/>
      <c r="F19" s="100"/>
      <c r="G19" s="103"/>
      <c r="H19" s="101"/>
    </row>
    <row r="20" spans="1:8" ht="16.5" thickBot="1" x14ac:dyDescent="0.25">
      <c r="A20" s="87"/>
      <c r="B20" s="88" t="s">
        <v>23</v>
      </c>
      <c r="C20" s="88" t="s">
        <v>24</v>
      </c>
      <c r="D20" s="88"/>
      <c r="E20" s="89"/>
      <c r="F20" s="88"/>
      <c r="G20" s="89"/>
      <c r="H20" s="90"/>
    </row>
    <row r="21" spans="1:8" ht="63" x14ac:dyDescent="0.2">
      <c r="A21" s="104">
        <v>7</v>
      </c>
      <c r="B21" s="1" t="s">
        <v>90</v>
      </c>
      <c r="C21" s="6" t="s">
        <v>25</v>
      </c>
      <c r="D21" s="4" t="s">
        <v>18</v>
      </c>
      <c r="E21" s="105">
        <v>1044.57</v>
      </c>
      <c r="F21" s="93">
        <v>20.48</v>
      </c>
      <c r="G21" s="337"/>
      <c r="H21" s="94">
        <f>ROUND(E21*G21,2)</f>
        <v>0</v>
      </c>
    </row>
    <row r="22" spans="1:8" x14ac:dyDescent="0.2">
      <c r="A22" s="104">
        <v>8</v>
      </c>
      <c r="B22" s="1" t="s">
        <v>91</v>
      </c>
      <c r="C22" s="6" t="s">
        <v>26</v>
      </c>
      <c r="D22" s="4" t="s">
        <v>18</v>
      </c>
      <c r="E22" s="105">
        <v>117.21</v>
      </c>
      <c r="F22" s="93">
        <v>4.6900000000000004</v>
      </c>
      <c r="G22" s="337"/>
      <c r="H22" s="94">
        <f>ROUND(E22*G22,2)</f>
        <v>0</v>
      </c>
    </row>
    <row r="23" spans="1:8" ht="31.5" x14ac:dyDescent="0.2">
      <c r="A23" s="104">
        <v>9</v>
      </c>
      <c r="B23" s="1" t="s">
        <v>92</v>
      </c>
      <c r="C23" s="6" t="s">
        <v>27</v>
      </c>
      <c r="D23" s="4" t="s">
        <v>18</v>
      </c>
      <c r="E23" s="105">
        <v>84.99</v>
      </c>
      <c r="F23" s="93">
        <v>12.47</v>
      </c>
      <c r="G23" s="337"/>
      <c r="H23" s="94">
        <f t="shared" ref="H23:H30" si="1">ROUND(E23*G23,2)</f>
        <v>0</v>
      </c>
    </row>
    <row r="24" spans="1:8" ht="31.5" x14ac:dyDescent="0.2">
      <c r="A24" s="104">
        <v>10</v>
      </c>
      <c r="B24" s="1" t="s">
        <v>93</v>
      </c>
      <c r="C24" s="6" t="s">
        <v>28</v>
      </c>
      <c r="D24" s="4" t="s">
        <v>18</v>
      </c>
      <c r="E24" s="105">
        <v>41.22</v>
      </c>
      <c r="F24" s="93">
        <v>19.170000000000002</v>
      </c>
      <c r="G24" s="337"/>
      <c r="H24" s="94">
        <f t="shared" si="1"/>
        <v>0</v>
      </c>
    </row>
    <row r="25" spans="1:8" ht="31.5" x14ac:dyDescent="0.2">
      <c r="A25" s="104">
        <v>11</v>
      </c>
      <c r="B25" s="1" t="s">
        <v>258</v>
      </c>
      <c r="C25" s="6" t="s">
        <v>259</v>
      </c>
      <c r="D25" s="4" t="s">
        <v>18</v>
      </c>
      <c r="E25" s="105">
        <v>2.88</v>
      </c>
      <c r="F25" s="93">
        <v>25.3</v>
      </c>
      <c r="G25" s="337"/>
      <c r="H25" s="94">
        <f t="shared" si="1"/>
        <v>0</v>
      </c>
    </row>
    <row r="26" spans="1:8" ht="31.5" x14ac:dyDescent="0.2">
      <c r="A26" s="104">
        <v>12</v>
      </c>
      <c r="B26" s="1" t="s">
        <v>94</v>
      </c>
      <c r="C26" s="6" t="s">
        <v>29</v>
      </c>
      <c r="D26" s="7" t="s">
        <v>18</v>
      </c>
      <c r="E26" s="105">
        <v>116.07</v>
      </c>
      <c r="F26" s="93">
        <v>15.43</v>
      </c>
      <c r="G26" s="337"/>
      <c r="H26" s="94">
        <f t="shared" si="1"/>
        <v>0</v>
      </c>
    </row>
    <row r="27" spans="1:8" ht="57.75" customHeight="1" x14ac:dyDescent="0.2">
      <c r="A27" s="104">
        <v>13</v>
      </c>
      <c r="B27" s="1" t="s">
        <v>95</v>
      </c>
      <c r="C27" s="8" t="s">
        <v>30</v>
      </c>
      <c r="D27" s="4" t="s">
        <v>16</v>
      </c>
      <c r="E27" s="106">
        <v>607.13765000000012</v>
      </c>
      <c r="F27" s="93">
        <v>4.72</v>
      </c>
      <c r="G27" s="337"/>
      <c r="H27" s="94">
        <f t="shared" si="1"/>
        <v>0</v>
      </c>
    </row>
    <row r="28" spans="1:8" ht="94.5" x14ac:dyDescent="0.2">
      <c r="A28" s="104">
        <v>14</v>
      </c>
      <c r="B28" s="1" t="s">
        <v>96</v>
      </c>
      <c r="C28" s="95" t="s">
        <v>31</v>
      </c>
      <c r="D28" s="4" t="s">
        <v>18</v>
      </c>
      <c r="E28" s="105">
        <v>246.87</v>
      </c>
      <c r="F28" s="93">
        <v>27.46</v>
      </c>
      <c r="G28" s="337"/>
      <c r="H28" s="94">
        <f t="shared" si="1"/>
        <v>0</v>
      </c>
    </row>
    <row r="29" spans="1:8" ht="67.5" customHeight="1" x14ac:dyDescent="0.2">
      <c r="A29" s="104">
        <v>15</v>
      </c>
      <c r="B29" s="1" t="s">
        <v>97</v>
      </c>
      <c r="C29" s="95" t="s">
        <v>32</v>
      </c>
      <c r="D29" s="4" t="s">
        <v>18</v>
      </c>
      <c r="E29" s="105">
        <v>638.26</v>
      </c>
      <c r="F29" s="93">
        <v>26.96</v>
      </c>
      <c r="G29" s="337"/>
      <c r="H29" s="94">
        <f t="shared" si="1"/>
        <v>0</v>
      </c>
    </row>
    <row r="30" spans="1:8" ht="78.75" x14ac:dyDescent="0.2">
      <c r="A30" s="104">
        <v>16</v>
      </c>
      <c r="B30" s="1" t="s">
        <v>98</v>
      </c>
      <c r="C30" s="95" t="s">
        <v>33</v>
      </c>
      <c r="D30" s="107" t="s">
        <v>18</v>
      </c>
      <c r="E30" s="108">
        <v>68.44</v>
      </c>
      <c r="F30" s="93">
        <v>22.67</v>
      </c>
      <c r="G30" s="337"/>
      <c r="H30" s="94">
        <f t="shared" si="1"/>
        <v>0</v>
      </c>
    </row>
    <row r="31" spans="1:8" ht="32.25" thickBot="1" x14ac:dyDescent="0.25">
      <c r="A31" s="104">
        <v>17</v>
      </c>
      <c r="B31" s="1" t="s">
        <v>99</v>
      </c>
      <c r="C31" s="95" t="s">
        <v>34</v>
      </c>
      <c r="D31" s="4" t="s">
        <v>18</v>
      </c>
      <c r="E31" s="108">
        <v>130.22999999999999</v>
      </c>
      <c r="F31" s="93">
        <v>7.26</v>
      </c>
      <c r="G31" s="337"/>
      <c r="H31" s="94">
        <f>ROUND(E31*G31,2)</f>
        <v>0</v>
      </c>
    </row>
    <row r="32" spans="1:8" ht="16.5" thickBot="1" x14ac:dyDescent="0.25">
      <c r="A32" s="96"/>
      <c r="B32" s="97"/>
      <c r="C32" s="98" t="s">
        <v>35</v>
      </c>
      <c r="D32" s="99"/>
      <c r="E32" s="100"/>
      <c r="F32" s="100"/>
      <c r="G32" s="103"/>
      <c r="H32" s="101">
        <f>SUM(H21:H31)</f>
        <v>0</v>
      </c>
    </row>
    <row r="33" spans="1:8" ht="16.5" thickBot="1" x14ac:dyDescent="0.25">
      <c r="A33" s="96"/>
      <c r="B33" s="102"/>
      <c r="C33" s="98"/>
      <c r="D33" s="99"/>
      <c r="E33" s="103"/>
      <c r="F33" s="100"/>
      <c r="G33" s="103"/>
      <c r="H33" s="101"/>
    </row>
    <row r="34" spans="1:8" ht="16.5" thickBot="1" x14ac:dyDescent="0.25">
      <c r="A34" s="87"/>
      <c r="B34" s="88" t="s">
        <v>100</v>
      </c>
      <c r="C34" s="88" t="s">
        <v>36</v>
      </c>
      <c r="D34" s="88"/>
      <c r="E34" s="89"/>
      <c r="F34" s="88"/>
      <c r="G34" s="89"/>
      <c r="H34" s="90"/>
    </row>
    <row r="35" spans="1:8" ht="31.5" x14ac:dyDescent="0.2">
      <c r="A35" s="104">
        <v>18</v>
      </c>
      <c r="B35" s="9" t="s">
        <v>101</v>
      </c>
      <c r="C35" s="6" t="s">
        <v>37</v>
      </c>
      <c r="D35" s="4" t="s">
        <v>18</v>
      </c>
      <c r="E35" s="109">
        <v>1.2</v>
      </c>
      <c r="F35" s="93">
        <v>115.93</v>
      </c>
      <c r="G35" s="337"/>
      <c r="H35" s="94">
        <f>ROUND(E35*G35,2)</f>
        <v>0</v>
      </c>
    </row>
    <row r="36" spans="1:8" ht="31.5" x14ac:dyDescent="0.2">
      <c r="A36" s="104">
        <v>19</v>
      </c>
      <c r="B36" s="9" t="s">
        <v>102</v>
      </c>
      <c r="C36" s="6" t="s">
        <v>38</v>
      </c>
      <c r="D36" s="4" t="s">
        <v>16</v>
      </c>
      <c r="E36" s="110">
        <v>24.43</v>
      </c>
      <c r="F36" s="93">
        <v>23.78</v>
      </c>
      <c r="G36" s="337"/>
      <c r="H36" s="94">
        <f>ROUND(E36*G36,2)</f>
        <v>0</v>
      </c>
    </row>
    <row r="37" spans="1:8" ht="32.25" thickBot="1" x14ac:dyDescent="0.25">
      <c r="A37" s="111">
        <v>20</v>
      </c>
      <c r="B37" s="9" t="s">
        <v>103</v>
      </c>
      <c r="C37" s="6" t="s">
        <v>39</v>
      </c>
      <c r="D37" s="4" t="s">
        <v>18</v>
      </c>
      <c r="E37" s="112">
        <v>0.2</v>
      </c>
      <c r="F37" s="93">
        <v>219.68</v>
      </c>
      <c r="G37" s="337"/>
      <c r="H37" s="94">
        <f>ROUND(E37*G37,2)</f>
        <v>0</v>
      </c>
    </row>
    <row r="38" spans="1:8" ht="16.5" thickBot="1" x14ac:dyDescent="0.25">
      <c r="A38" s="96"/>
      <c r="B38" s="97"/>
      <c r="C38" s="98" t="s">
        <v>41</v>
      </c>
      <c r="D38" s="99"/>
      <c r="E38" s="100"/>
      <c r="F38" s="100"/>
      <c r="G38" s="103"/>
      <c r="H38" s="101">
        <f>SUM(H35:H37)</f>
        <v>0</v>
      </c>
    </row>
    <row r="39" spans="1:8" ht="16.5" thickBot="1" x14ac:dyDescent="0.25">
      <c r="A39" s="96"/>
      <c r="B39" s="102"/>
      <c r="C39" s="98"/>
      <c r="D39" s="99"/>
      <c r="E39" s="103"/>
      <c r="F39" s="100"/>
      <c r="G39" s="103"/>
      <c r="H39" s="101"/>
    </row>
    <row r="40" spans="1:8" ht="16.5" thickBot="1" x14ac:dyDescent="0.25">
      <c r="A40" s="87"/>
      <c r="B40" s="88" t="s">
        <v>104</v>
      </c>
      <c r="C40" s="88" t="s">
        <v>42</v>
      </c>
      <c r="D40" s="88"/>
      <c r="E40" s="89"/>
      <c r="F40" s="88"/>
      <c r="G40" s="89"/>
      <c r="H40" s="90"/>
    </row>
    <row r="41" spans="1:8" ht="16.5" thickBot="1" x14ac:dyDescent="0.25">
      <c r="A41" s="113"/>
      <c r="B41" s="114"/>
      <c r="C41" s="88" t="s">
        <v>44</v>
      </c>
      <c r="D41" s="99"/>
      <c r="E41" s="115"/>
      <c r="F41" s="88"/>
      <c r="G41" s="89"/>
      <c r="H41" s="90"/>
    </row>
    <row r="42" spans="1:8" ht="31.5" x14ac:dyDescent="0.2">
      <c r="A42" s="116">
        <v>21</v>
      </c>
      <c r="B42" s="1" t="s">
        <v>260</v>
      </c>
      <c r="C42" s="8" t="s">
        <v>261</v>
      </c>
      <c r="D42" s="4" t="s">
        <v>43</v>
      </c>
      <c r="E42" s="117">
        <v>3</v>
      </c>
      <c r="F42" s="93">
        <v>1314.34</v>
      </c>
      <c r="G42" s="337"/>
      <c r="H42" s="94">
        <f>ROUND(E42*G42,2)</f>
        <v>0</v>
      </c>
    </row>
    <row r="43" spans="1:8" ht="32.25" thickBot="1" x14ac:dyDescent="0.25">
      <c r="A43" s="104">
        <v>22</v>
      </c>
      <c r="B43" s="1" t="s">
        <v>105</v>
      </c>
      <c r="C43" s="8" t="s">
        <v>45</v>
      </c>
      <c r="D43" s="4" t="s">
        <v>43</v>
      </c>
      <c r="E43" s="117">
        <v>3</v>
      </c>
      <c r="F43" s="93">
        <v>1524.23</v>
      </c>
      <c r="G43" s="337"/>
      <c r="H43" s="94">
        <f>ROUND(E43*G43,2)</f>
        <v>0</v>
      </c>
    </row>
    <row r="44" spans="1:8" ht="16.5" thickBot="1" x14ac:dyDescent="0.25">
      <c r="A44" s="96"/>
      <c r="B44" s="97"/>
      <c r="C44" s="98" t="s">
        <v>46</v>
      </c>
      <c r="D44" s="99"/>
      <c r="E44" s="100"/>
      <c r="F44" s="100"/>
      <c r="G44" s="103"/>
      <c r="H44" s="101">
        <f>SUM(H41:H43)</f>
        <v>0</v>
      </c>
    </row>
    <row r="45" spans="1:8" ht="16.5" thickBot="1" x14ac:dyDescent="0.25">
      <c r="A45" s="96"/>
      <c r="B45" s="102"/>
      <c r="C45" s="98"/>
      <c r="D45" s="99"/>
      <c r="E45" s="103"/>
      <c r="F45" s="100"/>
      <c r="G45" s="103"/>
      <c r="H45" s="101"/>
    </row>
    <row r="46" spans="1:8" ht="16.5" thickBot="1" x14ac:dyDescent="0.25">
      <c r="A46" s="87"/>
      <c r="B46" s="88" t="s">
        <v>106</v>
      </c>
      <c r="C46" s="88" t="s">
        <v>47</v>
      </c>
      <c r="D46" s="88"/>
      <c r="E46" s="89"/>
      <c r="F46" s="88"/>
      <c r="G46" s="89"/>
      <c r="H46" s="90"/>
    </row>
    <row r="47" spans="1:8" ht="31.5" x14ac:dyDescent="0.2">
      <c r="A47" s="104">
        <v>23</v>
      </c>
      <c r="B47" s="1" t="s">
        <v>107</v>
      </c>
      <c r="C47" s="6" t="s">
        <v>48</v>
      </c>
      <c r="D47" s="4" t="s">
        <v>43</v>
      </c>
      <c r="E47" s="117">
        <v>8</v>
      </c>
      <c r="F47" s="93">
        <v>30.23</v>
      </c>
      <c r="G47" s="337"/>
      <c r="H47" s="94">
        <f>ROUND(E47*G47,2)</f>
        <v>0</v>
      </c>
    </row>
    <row r="48" spans="1:8" ht="32.25" thickBot="1" x14ac:dyDescent="0.25">
      <c r="A48" s="104">
        <v>24</v>
      </c>
      <c r="B48" s="1" t="s">
        <v>108</v>
      </c>
      <c r="C48" s="6" t="s">
        <v>49</v>
      </c>
      <c r="D48" s="4" t="s">
        <v>43</v>
      </c>
      <c r="E48" s="117">
        <v>3</v>
      </c>
      <c r="F48" s="93">
        <v>82.45</v>
      </c>
      <c r="G48" s="337"/>
      <c r="H48" s="94">
        <f>ROUND(E48*G48,2)</f>
        <v>0</v>
      </c>
    </row>
    <row r="49" spans="1:8" ht="16.5" thickBot="1" x14ac:dyDescent="0.25">
      <c r="A49" s="96"/>
      <c r="B49" s="97"/>
      <c r="C49" s="98" t="s">
        <v>50</v>
      </c>
      <c r="D49" s="99"/>
      <c r="E49" s="100"/>
      <c r="F49" s="100"/>
      <c r="G49" s="103"/>
      <c r="H49" s="101">
        <f>SUM(H47:H48)</f>
        <v>0</v>
      </c>
    </row>
    <row r="50" spans="1:8" ht="16.5" thickBot="1" x14ac:dyDescent="0.25">
      <c r="A50" s="96"/>
      <c r="B50" s="102"/>
      <c r="C50" s="98"/>
      <c r="D50" s="99"/>
      <c r="E50" s="103"/>
      <c r="F50" s="100"/>
      <c r="G50" s="103"/>
      <c r="H50" s="101"/>
    </row>
    <row r="51" spans="1:8" ht="16.5" thickBot="1" x14ac:dyDescent="0.25">
      <c r="A51" s="87"/>
      <c r="B51" s="88" t="s">
        <v>109</v>
      </c>
      <c r="C51" s="88" t="s">
        <v>51</v>
      </c>
      <c r="D51" s="88"/>
      <c r="E51" s="89"/>
      <c r="F51" s="88"/>
      <c r="G51" s="89"/>
      <c r="H51" s="90"/>
    </row>
    <row r="52" spans="1:8" x14ac:dyDescent="0.2">
      <c r="A52" s="104">
        <v>25</v>
      </c>
      <c r="B52" s="1" t="s">
        <v>110</v>
      </c>
      <c r="C52" s="10" t="s">
        <v>52</v>
      </c>
      <c r="D52" s="11" t="s">
        <v>16</v>
      </c>
      <c r="E52" s="118">
        <v>372</v>
      </c>
      <c r="F52" s="93">
        <v>1.76</v>
      </c>
      <c r="G52" s="337"/>
      <c r="H52" s="94">
        <f>ROUND(E52*G52,2)</f>
        <v>0</v>
      </c>
    </row>
    <row r="53" spans="1:8" ht="63" x14ac:dyDescent="0.2">
      <c r="A53" s="104">
        <v>26</v>
      </c>
      <c r="B53" s="1" t="s">
        <v>111</v>
      </c>
      <c r="C53" s="6" t="s">
        <v>262</v>
      </c>
      <c r="D53" s="107" t="s">
        <v>18</v>
      </c>
      <c r="E53" s="118">
        <v>167.47</v>
      </c>
      <c r="F53" s="93">
        <v>29.99</v>
      </c>
      <c r="G53" s="337"/>
      <c r="H53" s="94">
        <f>ROUND(E53*G53,2)</f>
        <v>0</v>
      </c>
    </row>
    <row r="54" spans="1:8" x14ac:dyDescent="0.2">
      <c r="A54" s="104">
        <v>27</v>
      </c>
      <c r="B54" s="1" t="s">
        <v>112</v>
      </c>
      <c r="C54" s="5" t="s">
        <v>53</v>
      </c>
      <c r="D54" s="4" t="s">
        <v>54</v>
      </c>
      <c r="E54" s="118">
        <v>53.59</v>
      </c>
      <c r="F54" s="93">
        <v>106.92</v>
      </c>
      <c r="G54" s="337"/>
      <c r="H54" s="94">
        <f t="shared" ref="H54:H57" si="2">ROUND(E54*G54,2)</f>
        <v>0</v>
      </c>
    </row>
    <row r="55" spans="1:8" x14ac:dyDescent="0.2">
      <c r="A55" s="104">
        <v>28</v>
      </c>
      <c r="B55" s="1" t="s">
        <v>113</v>
      </c>
      <c r="C55" s="5" t="s">
        <v>55</v>
      </c>
      <c r="D55" s="4" t="s">
        <v>54</v>
      </c>
      <c r="E55" s="118">
        <v>40.909999999999997</v>
      </c>
      <c r="F55" s="93">
        <v>145.62</v>
      </c>
      <c r="G55" s="337"/>
      <c r="H55" s="94">
        <f t="shared" si="2"/>
        <v>0</v>
      </c>
    </row>
    <row r="56" spans="1:8" x14ac:dyDescent="0.2">
      <c r="A56" s="104">
        <v>29</v>
      </c>
      <c r="B56" s="1" t="s">
        <v>263</v>
      </c>
      <c r="C56" s="5" t="s">
        <v>264</v>
      </c>
      <c r="D56" s="4" t="s">
        <v>14</v>
      </c>
      <c r="E56" s="118">
        <v>413</v>
      </c>
      <c r="F56" s="93">
        <v>1.59</v>
      </c>
      <c r="G56" s="337"/>
      <c r="H56" s="94">
        <f t="shared" si="2"/>
        <v>0</v>
      </c>
    </row>
    <row r="57" spans="1:8" ht="31.5" x14ac:dyDescent="0.2">
      <c r="A57" s="104">
        <v>30</v>
      </c>
      <c r="B57" s="1" t="s">
        <v>116</v>
      </c>
      <c r="C57" s="95" t="s">
        <v>58</v>
      </c>
      <c r="D57" s="4" t="s">
        <v>14</v>
      </c>
      <c r="E57" s="118">
        <v>7.5</v>
      </c>
      <c r="F57" s="93">
        <v>11.33</v>
      </c>
      <c r="G57" s="337"/>
      <c r="H57" s="94">
        <f t="shared" si="2"/>
        <v>0</v>
      </c>
    </row>
    <row r="58" spans="1:8" ht="32.25" thickBot="1" x14ac:dyDescent="0.25">
      <c r="A58" s="104">
        <v>31</v>
      </c>
      <c r="B58" s="1" t="s">
        <v>117</v>
      </c>
      <c r="C58" s="95" t="s">
        <v>59</v>
      </c>
      <c r="D58" s="4" t="s">
        <v>14</v>
      </c>
      <c r="E58" s="118">
        <v>7.5</v>
      </c>
      <c r="F58" s="93">
        <v>27.52</v>
      </c>
      <c r="G58" s="337"/>
      <c r="H58" s="94">
        <f>ROUND(E58*G58,2)</f>
        <v>0</v>
      </c>
    </row>
    <row r="59" spans="1:8" ht="16.5" thickBot="1" x14ac:dyDescent="0.25">
      <c r="A59" s="96"/>
      <c r="B59" s="97"/>
      <c r="C59" s="98" t="s">
        <v>60</v>
      </c>
      <c r="D59" s="99"/>
      <c r="E59" s="100"/>
      <c r="F59" s="100"/>
      <c r="G59" s="103"/>
      <c r="H59" s="101">
        <f>SUM(H52:H58)</f>
        <v>0</v>
      </c>
    </row>
    <row r="60" spans="1:8" ht="16.5" thickBot="1" x14ac:dyDescent="0.25">
      <c r="A60" s="96"/>
      <c r="B60" s="102"/>
      <c r="C60" s="98"/>
      <c r="D60" s="99"/>
      <c r="E60" s="103"/>
      <c r="F60" s="100"/>
      <c r="G60" s="103"/>
      <c r="H60" s="101"/>
    </row>
    <row r="61" spans="1:8" ht="19.5" customHeight="1" thickBot="1" x14ac:dyDescent="0.25">
      <c r="A61" s="87"/>
      <c r="B61" s="88" t="s">
        <v>118</v>
      </c>
      <c r="C61" s="119" t="s">
        <v>61</v>
      </c>
      <c r="D61" s="88"/>
      <c r="E61" s="89"/>
      <c r="F61" s="88"/>
      <c r="G61" s="89"/>
      <c r="H61" s="90"/>
    </row>
    <row r="62" spans="1:8" x14ac:dyDescent="0.2">
      <c r="A62" s="104">
        <v>32</v>
      </c>
      <c r="B62" s="1" t="s">
        <v>119</v>
      </c>
      <c r="C62" s="12" t="s">
        <v>62</v>
      </c>
      <c r="D62" s="120" t="s">
        <v>43</v>
      </c>
      <c r="E62" s="118">
        <v>3</v>
      </c>
      <c r="F62" s="93">
        <v>19.8</v>
      </c>
      <c r="G62" s="337"/>
      <c r="H62" s="94">
        <f>ROUND(E62*G62,2)</f>
        <v>0</v>
      </c>
    </row>
    <row r="63" spans="1:8" x14ac:dyDescent="0.2">
      <c r="A63" s="104">
        <v>33</v>
      </c>
      <c r="B63" s="1" t="s">
        <v>119</v>
      </c>
      <c r="C63" s="12" t="s">
        <v>63</v>
      </c>
      <c r="D63" s="121" t="s">
        <v>43</v>
      </c>
      <c r="E63" s="118">
        <v>3</v>
      </c>
      <c r="F63" s="93">
        <v>19.8</v>
      </c>
      <c r="G63" s="337"/>
      <c r="H63" s="94">
        <f>ROUND(E63*G63,2)</f>
        <v>0</v>
      </c>
    </row>
    <row r="64" spans="1:8" x14ac:dyDescent="0.2">
      <c r="A64" s="104">
        <v>34</v>
      </c>
      <c r="B64" s="1" t="s">
        <v>120</v>
      </c>
      <c r="C64" s="12" t="s">
        <v>64</v>
      </c>
      <c r="D64" s="13" t="s">
        <v>43</v>
      </c>
      <c r="E64" s="118">
        <v>3</v>
      </c>
      <c r="F64" s="93">
        <v>23.4</v>
      </c>
      <c r="G64" s="337"/>
      <c r="H64" s="94">
        <f t="shared" ref="H64:H66" si="3">ROUND(E64*G64,2)</f>
        <v>0</v>
      </c>
    </row>
    <row r="65" spans="1:8" x14ac:dyDescent="0.2">
      <c r="A65" s="104">
        <v>35</v>
      </c>
      <c r="B65" s="1" t="s">
        <v>120</v>
      </c>
      <c r="C65" s="12" t="s">
        <v>65</v>
      </c>
      <c r="D65" s="13" t="s">
        <v>43</v>
      </c>
      <c r="E65" s="118">
        <v>3</v>
      </c>
      <c r="F65" s="93">
        <v>23.4</v>
      </c>
      <c r="G65" s="337"/>
      <c r="H65" s="94">
        <f t="shared" si="3"/>
        <v>0</v>
      </c>
    </row>
    <row r="66" spans="1:8" x14ac:dyDescent="0.2">
      <c r="A66" s="104">
        <v>36</v>
      </c>
      <c r="B66" s="1" t="s">
        <v>121</v>
      </c>
      <c r="C66" s="122" t="s">
        <v>66</v>
      </c>
      <c r="D66" s="13" t="s">
        <v>43</v>
      </c>
      <c r="E66" s="118">
        <v>9</v>
      </c>
      <c r="F66" s="93">
        <v>28.8</v>
      </c>
      <c r="G66" s="337"/>
      <c r="H66" s="94">
        <f t="shared" si="3"/>
        <v>0</v>
      </c>
    </row>
    <row r="67" spans="1:8" ht="16.5" thickBot="1" x14ac:dyDescent="0.25">
      <c r="A67" s="104">
        <v>37</v>
      </c>
      <c r="B67" s="1" t="s">
        <v>122</v>
      </c>
      <c r="C67" s="122" t="s">
        <v>67</v>
      </c>
      <c r="D67" s="120" t="s">
        <v>14</v>
      </c>
      <c r="E67" s="118">
        <v>384</v>
      </c>
      <c r="F67" s="93">
        <v>0.26</v>
      </c>
      <c r="G67" s="337"/>
      <c r="H67" s="94">
        <f>ROUND(E67*G67,2)</f>
        <v>0</v>
      </c>
    </row>
    <row r="68" spans="1:8" ht="16.5" thickBot="1" x14ac:dyDescent="0.25">
      <c r="A68" s="96"/>
      <c r="B68" s="97"/>
      <c r="C68" s="98" t="s">
        <v>68</v>
      </c>
      <c r="D68" s="99"/>
      <c r="E68" s="100"/>
      <c r="F68" s="100"/>
      <c r="G68" s="103"/>
      <c r="H68" s="101">
        <f>SUM(H62:H67)</f>
        <v>0</v>
      </c>
    </row>
    <row r="69" spans="1:8" ht="16.5" thickBot="1" x14ac:dyDescent="0.25">
      <c r="A69" s="96"/>
      <c r="B69" s="102"/>
      <c r="C69" s="98"/>
      <c r="D69" s="99"/>
      <c r="E69" s="103"/>
      <c r="F69" s="100"/>
      <c r="G69" s="103"/>
      <c r="H69" s="101"/>
    </row>
    <row r="70" spans="1:8" ht="19.5" customHeight="1" thickBot="1" x14ac:dyDescent="0.25">
      <c r="A70" s="87"/>
      <c r="B70" s="88" t="s">
        <v>123</v>
      </c>
      <c r="C70" s="119" t="s">
        <v>69</v>
      </c>
      <c r="D70" s="88"/>
      <c r="E70" s="89"/>
      <c r="F70" s="88"/>
      <c r="G70" s="89"/>
      <c r="H70" s="90"/>
    </row>
    <row r="71" spans="1:8" x14ac:dyDescent="0.2">
      <c r="A71" s="104">
        <v>38</v>
      </c>
      <c r="B71" s="1" t="s">
        <v>124</v>
      </c>
      <c r="C71" s="10" t="s">
        <v>70</v>
      </c>
      <c r="D71" s="120" t="s">
        <v>14</v>
      </c>
      <c r="E71" s="123">
        <v>384</v>
      </c>
      <c r="F71" s="93">
        <v>2.39</v>
      </c>
      <c r="G71" s="337"/>
      <c r="H71" s="94">
        <f>ROUND(E71*G71,2)</f>
        <v>0</v>
      </c>
    </row>
    <row r="72" spans="1:8" x14ac:dyDescent="0.2">
      <c r="A72" s="111">
        <v>39</v>
      </c>
      <c r="B72" s="1" t="s">
        <v>125</v>
      </c>
      <c r="C72" s="5" t="s">
        <v>71</v>
      </c>
      <c r="D72" s="120" t="s">
        <v>43</v>
      </c>
      <c r="E72" s="124">
        <v>1</v>
      </c>
      <c r="F72" s="93">
        <v>68.319999999999993</v>
      </c>
      <c r="G72" s="337"/>
      <c r="H72" s="94">
        <f>ROUND(E72*G72,2)</f>
        <v>0</v>
      </c>
    </row>
    <row r="73" spans="1:8" x14ac:dyDescent="0.2">
      <c r="A73" s="104">
        <v>40</v>
      </c>
      <c r="B73" s="1" t="s">
        <v>126</v>
      </c>
      <c r="C73" s="5" t="s">
        <v>72</v>
      </c>
      <c r="D73" s="120" t="s">
        <v>43</v>
      </c>
      <c r="E73" s="124">
        <v>1</v>
      </c>
      <c r="F73" s="93">
        <v>162.26</v>
      </c>
      <c r="G73" s="337"/>
      <c r="H73" s="94">
        <f>ROUND(E73*G73,2)</f>
        <v>0</v>
      </c>
    </row>
    <row r="74" spans="1:8" ht="32.25" thickBot="1" x14ac:dyDescent="0.25">
      <c r="A74" s="111">
        <v>41</v>
      </c>
      <c r="B74" s="1" t="s">
        <v>127</v>
      </c>
      <c r="C74" s="6" t="s">
        <v>73</v>
      </c>
      <c r="D74" s="125" t="s">
        <v>43</v>
      </c>
      <c r="E74" s="126">
        <v>1</v>
      </c>
      <c r="F74" s="93">
        <v>93.94</v>
      </c>
      <c r="G74" s="337"/>
      <c r="H74" s="94">
        <f>ROUND(E74*G74,2)</f>
        <v>0</v>
      </c>
    </row>
    <row r="75" spans="1:8" ht="16.5" thickBot="1" x14ac:dyDescent="0.25">
      <c r="A75" s="96"/>
      <c r="B75" s="97"/>
      <c r="C75" s="98" t="s">
        <v>74</v>
      </c>
      <c r="D75" s="99"/>
      <c r="E75" s="100"/>
      <c r="F75" s="100"/>
      <c r="G75" s="103"/>
      <c r="H75" s="101">
        <f>SUM(H71:H74)</f>
        <v>0</v>
      </c>
    </row>
    <row r="76" spans="1:8" ht="16.5" thickBot="1" x14ac:dyDescent="0.25">
      <c r="A76" s="96"/>
      <c r="B76" s="102"/>
      <c r="C76" s="98"/>
      <c r="D76" s="99"/>
      <c r="E76" s="103"/>
      <c r="F76" s="100"/>
      <c r="G76" s="103"/>
      <c r="H76" s="101"/>
    </row>
    <row r="77" spans="1:8" ht="16.5" thickBot="1" x14ac:dyDescent="0.25">
      <c r="A77" s="113"/>
      <c r="B77" s="114"/>
      <c r="C77" s="88" t="s">
        <v>75</v>
      </c>
      <c r="D77" s="99"/>
      <c r="E77" s="115"/>
      <c r="F77" s="88"/>
      <c r="G77" s="89"/>
      <c r="H77" s="90"/>
    </row>
    <row r="78" spans="1:8" ht="30.75" customHeight="1" thickBot="1" x14ac:dyDescent="0.25">
      <c r="A78" s="87"/>
      <c r="B78" s="88" t="s">
        <v>128</v>
      </c>
      <c r="C78" s="119" t="s">
        <v>76</v>
      </c>
      <c r="D78" s="88"/>
      <c r="E78" s="89"/>
      <c r="F78" s="88"/>
      <c r="G78" s="89"/>
      <c r="H78" s="90"/>
    </row>
    <row r="79" spans="1:8" ht="30.75" customHeight="1" x14ac:dyDescent="0.2">
      <c r="A79" s="116">
        <v>42</v>
      </c>
      <c r="B79" s="27" t="s">
        <v>265</v>
      </c>
      <c r="C79" s="28" t="s">
        <v>266</v>
      </c>
      <c r="D79" s="29" t="s">
        <v>14</v>
      </c>
      <c r="E79" s="118">
        <v>77</v>
      </c>
      <c r="F79" s="127">
        <v>32.97</v>
      </c>
      <c r="G79" s="123"/>
      <c r="H79" s="94">
        <f>ROUND(E79*G79,2)</f>
        <v>0</v>
      </c>
    </row>
    <row r="80" spans="1:8" ht="31.5" x14ac:dyDescent="0.2">
      <c r="A80" s="104">
        <v>43</v>
      </c>
      <c r="B80" s="27" t="s">
        <v>129</v>
      </c>
      <c r="C80" s="28" t="s">
        <v>267</v>
      </c>
      <c r="D80" s="29" t="s">
        <v>14</v>
      </c>
      <c r="E80" s="128">
        <v>175.55</v>
      </c>
      <c r="F80" s="127">
        <v>88.1</v>
      </c>
      <c r="G80" s="123"/>
      <c r="H80" s="94">
        <f>ROUND(E80*G80,2)</f>
        <v>0</v>
      </c>
    </row>
    <row r="81" spans="1:12" ht="31.5" x14ac:dyDescent="0.2">
      <c r="A81" s="116">
        <v>44</v>
      </c>
      <c r="B81" s="27" t="s">
        <v>268</v>
      </c>
      <c r="C81" s="28" t="s">
        <v>269</v>
      </c>
      <c r="D81" s="29" t="s">
        <v>43</v>
      </c>
      <c r="E81" s="129">
        <v>4</v>
      </c>
      <c r="F81" s="127">
        <v>19.850000000000001</v>
      </c>
      <c r="G81" s="123"/>
      <c r="H81" s="94">
        <f t="shared" ref="H81:H83" si="4">ROUND(E81*G81,2)</f>
        <v>0</v>
      </c>
    </row>
    <row r="82" spans="1:12" ht="31.5" x14ac:dyDescent="0.2">
      <c r="A82" s="104">
        <v>45</v>
      </c>
      <c r="B82" s="27" t="s">
        <v>270</v>
      </c>
      <c r="C82" s="28" t="s">
        <v>271</v>
      </c>
      <c r="D82" s="29" t="s">
        <v>43</v>
      </c>
      <c r="E82" s="129">
        <v>11</v>
      </c>
      <c r="F82" s="127">
        <v>55.61</v>
      </c>
      <c r="G82" s="123"/>
      <c r="H82" s="94">
        <f t="shared" si="4"/>
        <v>0</v>
      </c>
    </row>
    <row r="83" spans="1:12" ht="31.5" x14ac:dyDescent="0.2">
      <c r="A83" s="116">
        <v>46</v>
      </c>
      <c r="B83" s="27" t="s">
        <v>272</v>
      </c>
      <c r="C83" s="28" t="s">
        <v>273</v>
      </c>
      <c r="D83" s="29" t="s">
        <v>43</v>
      </c>
      <c r="E83" s="129">
        <v>12</v>
      </c>
      <c r="F83" s="127">
        <v>40.6</v>
      </c>
      <c r="G83" s="123"/>
      <c r="H83" s="94">
        <f t="shared" si="4"/>
        <v>0</v>
      </c>
    </row>
    <row r="84" spans="1:12" ht="32.25" thickBot="1" x14ac:dyDescent="0.25">
      <c r="A84" s="104">
        <v>47</v>
      </c>
      <c r="B84" s="27" t="s">
        <v>130</v>
      </c>
      <c r="C84" s="30" t="s">
        <v>274</v>
      </c>
      <c r="D84" s="31" t="s">
        <v>43</v>
      </c>
      <c r="E84" s="130">
        <v>3</v>
      </c>
      <c r="F84" s="127">
        <v>168.64</v>
      </c>
      <c r="G84" s="123"/>
      <c r="H84" s="94">
        <f>ROUND(E84*G84,2)</f>
        <v>0</v>
      </c>
    </row>
    <row r="85" spans="1:12" ht="16.5" thickBot="1" x14ac:dyDescent="0.25">
      <c r="A85" s="96"/>
      <c r="B85" s="102"/>
      <c r="C85" s="98" t="s">
        <v>77</v>
      </c>
      <c r="D85" s="99"/>
      <c r="E85" s="131"/>
      <c r="F85" s="100"/>
      <c r="G85" s="103"/>
      <c r="H85" s="101">
        <f>SUM(H79:H84)</f>
        <v>0</v>
      </c>
    </row>
    <row r="86" spans="1:12" ht="16.5" thickBot="1" x14ac:dyDescent="0.25">
      <c r="A86" s="96"/>
      <c r="B86" s="102"/>
      <c r="C86" s="98"/>
      <c r="D86" s="99"/>
      <c r="E86" s="103"/>
      <c r="F86" s="100"/>
      <c r="G86" s="103"/>
      <c r="H86" s="101"/>
    </row>
    <row r="87" spans="1:12" s="135" customFormat="1" ht="18" customHeight="1" thickBot="1" x14ac:dyDescent="0.25">
      <c r="A87" s="132"/>
      <c r="B87" s="133" t="s">
        <v>275</v>
      </c>
      <c r="C87" s="134" t="s">
        <v>276</v>
      </c>
      <c r="D87" s="133"/>
      <c r="E87" s="89"/>
      <c r="F87" s="88"/>
      <c r="G87" s="89"/>
      <c r="H87" s="90"/>
      <c r="K87" s="72"/>
      <c r="L87" s="72"/>
    </row>
    <row r="88" spans="1:12" ht="48" thickBot="1" x14ac:dyDescent="0.25">
      <c r="A88" s="96" t="s">
        <v>195</v>
      </c>
      <c r="B88" s="27" t="s">
        <v>277</v>
      </c>
      <c r="C88" s="32" t="s">
        <v>278</v>
      </c>
      <c r="D88" s="29" t="s">
        <v>43</v>
      </c>
      <c r="E88" s="127">
        <v>3</v>
      </c>
      <c r="F88" s="127">
        <v>236.06</v>
      </c>
      <c r="G88" s="123"/>
      <c r="H88" s="94">
        <f>ROUND(E88*G88,2)</f>
        <v>0</v>
      </c>
    </row>
    <row r="89" spans="1:12" ht="16.5" thickBot="1" x14ac:dyDescent="0.25">
      <c r="A89" s="96"/>
      <c r="B89" s="102"/>
      <c r="C89" s="98" t="s">
        <v>279</v>
      </c>
      <c r="D89" s="99"/>
      <c r="E89" s="103"/>
      <c r="F89" s="100"/>
      <c r="G89" s="103"/>
      <c r="H89" s="101">
        <f>H88</f>
        <v>0</v>
      </c>
    </row>
    <row r="90" spans="1:12" ht="16.5" thickBot="1" x14ac:dyDescent="0.25">
      <c r="A90" s="96"/>
      <c r="B90" s="102"/>
      <c r="C90" s="98"/>
      <c r="D90" s="99"/>
      <c r="E90" s="103"/>
      <c r="F90" s="100"/>
      <c r="G90" s="103"/>
      <c r="H90" s="101"/>
    </row>
    <row r="91" spans="1:12" ht="16.5" thickBot="1" x14ac:dyDescent="0.25">
      <c r="A91" s="87"/>
      <c r="B91" s="88" t="s">
        <v>280</v>
      </c>
      <c r="C91" s="119" t="s">
        <v>281</v>
      </c>
      <c r="D91" s="88"/>
      <c r="E91" s="89"/>
      <c r="F91" s="88"/>
      <c r="G91" s="89"/>
      <c r="H91" s="90"/>
    </row>
    <row r="92" spans="1:12" ht="47.25" x14ac:dyDescent="0.2">
      <c r="A92" s="104">
        <v>49</v>
      </c>
      <c r="B92" s="27" t="s">
        <v>282</v>
      </c>
      <c r="C92" s="33" t="s">
        <v>283</v>
      </c>
      <c r="D92" s="29" t="s">
        <v>14</v>
      </c>
      <c r="E92" s="127">
        <v>179.75</v>
      </c>
      <c r="F92" s="127">
        <v>32.979999999999997</v>
      </c>
      <c r="G92" s="123"/>
      <c r="H92" s="94">
        <f>ROUND(E92*G92,2)</f>
        <v>0</v>
      </c>
    </row>
    <row r="93" spans="1:12" ht="16.5" thickBot="1" x14ac:dyDescent="0.25">
      <c r="A93" s="104">
        <v>50</v>
      </c>
      <c r="B93" s="14" t="s">
        <v>284</v>
      </c>
      <c r="C93" s="34" t="s">
        <v>285</v>
      </c>
      <c r="D93" s="136" t="s">
        <v>16</v>
      </c>
      <c r="E93" s="129">
        <v>143.80000000000001</v>
      </c>
      <c r="F93" s="127">
        <v>2.69</v>
      </c>
      <c r="G93" s="123"/>
      <c r="H93" s="94">
        <f>ROUND(E93*G93,2)</f>
        <v>0</v>
      </c>
    </row>
    <row r="94" spans="1:12" ht="16.5" thickBot="1" x14ac:dyDescent="0.25">
      <c r="A94" s="96"/>
      <c r="B94" s="97"/>
      <c r="C94" s="98" t="s">
        <v>286</v>
      </c>
      <c r="D94" s="99"/>
      <c r="E94" s="100"/>
      <c r="F94" s="100"/>
      <c r="G94" s="103"/>
      <c r="H94" s="101">
        <f>SUM(H92:H93)</f>
        <v>0</v>
      </c>
    </row>
    <row r="95" spans="1:12" ht="16.5" thickBot="1" x14ac:dyDescent="0.25">
      <c r="A95" s="96"/>
      <c r="B95" s="102"/>
      <c r="C95" s="98"/>
      <c r="D95" s="99"/>
      <c r="E95" s="103"/>
      <c r="F95" s="100"/>
      <c r="G95" s="103"/>
      <c r="H95" s="101"/>
    </row>
    <row r="96" spans="1:12" ht="16.5" thickBot="1" x14ac:dyDescent="0.25">
      <c r="A96" s="113"/>
      <c r="B96" s="99"/>
      <c r="C96" s="88" t="s">
        <v>78</v>
      </c>
      <c r="D96" s="99"/>
      <c r="E96" s="100"/>
      <c r="F96" s="100"/>
      <c r="G96" s="103"/>
      <c r="H96" s="137"/>
    </row>
    <row r="97" spans="1:8" x14ac:dyDescent="0.2">
      <c r="A97" s="138"/>
      <c r="B97" s="15" t="s">
        <v>11</v>
      </c>
      <c r="C97" s="35" t="s">
        <v>12</v>
      </c>
      <c r="D97" s="121"/>
      <c r="E97" s="139"/>
      <c r="F97" s="139"/>
      <c r="G97" s="338"/>
      <c r="H97" s="140">
        <f>H18</f>
        <v>0</v>
      </c>
    </row>
    <row r="98" spans="1:8" x14ac:dyDescent="0.2">
      <c r="A98" s="138"/>
      <c r="B98" s="15" t="s">
        <v>23</v>
      </c>
      <c r="C98" s="35" t="s">
        <v>24</v>
      </c>
      <c r="D98" s="121"/>
      <c r="E98" s="139"/>
      <c r="F98" s="139"/>
      <c r="G98" s="338"/>
      <c r="H98" s="140">
        <f>H32</f>
        <v>0</v>
      </c>
    </row>
    <row r="99" spans="1:8" x14ac:dyDescent="0.2">
      <c r="A99" s="138"/>
      <c r="B99" s="15" t="s">
        <v>140</v>
      </c>
      <c r="C99" s="35" t="s">
        <v>79</v>
      </c>
      <c r="D99" s="121"/>
      <c r="E99" s="139"/>
      <c r="F99" s="139"/>
      <c r="G99" s="338"/>
      <c r="H99" s="140">
        <f>H38</f>
        <v>0</v>
      </c>
    </row>
    <row r="100" spans="1:8" x14ac:dyDescent="0.2">
      <c r="A100" s="138"/>
      <c r="B100" s="15" t="s">
        <v>287</v>
      </c>
      <c r="C100" s="35" t="s">
        <v>42</v>
      </c>
      <c r="D100" s="121"/>
      <c r="E100" s="139"/>
      <c r="F100" s="139"/>
      <c r="G100" s="338"/>
      <c r="H100" s="140">
        <f>H44</f>
        <v>0</v>
      </c>
    </row>
    <row r="101" spans="1:8" x14ac:dyDescent="0.2">
      <c r="A101" s="138"/>
      <c r="B101" s="15" t="s">
        <v>137</v>
      </c>
      <c r="C101" s="35" t="s">
        <v>47</v>
      </c>
      <c r="D101" s="121"/>
      <c r="E101" s="139"/>
      <c r="F101" s="139"/>
      <c r="G101" s="338"/>
      <c r="H101" s="140">
        <f>H49</f>
        <v>0</v>
      </c>
    </row>
    <row r="102" spans="1:8" ht="17.25" customHeight="1" x14ac:dyDescent="0.2">
      <c r="A102" s="138"/>
      <c r="B102" s="15" t="s">
        <v>275</v>
      </c>
      <c r="C102" s="35" t="s">
        <v>276</v>
      </c>
      <c r="D102" s="121"/>
      <c r="E102" s="139"/>
      <c r="F102" s="139"/>
      <c r="G102" s="338"/>
      <c r="H102" s="140">
        <f>H89</f>
        <v>0</v>
      </c>
    </row>
    <row r="103" spans="1:8" x14ac:dyDescent="0.2">
      <c r="A103" s="138"/>
      <c r="B103" s="15" t="s">
        <v>136</v>
      </c>
      <c r="C103" s="35" t="s">
        <v>80</v>
      </c>
      <c r="D103" s="121"/>
      <c r="E103" s="139"/>
      <c r="F103" s="139"/>
      <c r="G103" s="338"/>
      <c r="H103" s="140">
        <f>H59</f>
        <v>0</v>
      </c>
    </row>
    <row r="104" spans="1:8" ht="15.75" customHeight="1" x14ac:dyDescent="0.2">
      <c r="A104" s="138"/>
      <c r="B104" s="15" t="s">
        <v>135</v>
      </c>
      <c r="C104" s="35" t="s">
        <v>81</v>
      </c>
      <c r="D104" s="121"/>
      <c r="E104" s="139"/>
      <c r="F104" s="139"/>
      <c r="G104" s="338"/>
      <c r="H104" s="140">
        <f>H68</f>
        <v>0</v>
      </c>
    </row>
    <row r="105" spans="1:8" x14ac:dyDescent="0.2">
      <c r="A105" s="138"/>
      <c r="B105" s="15" t="s">
        <v>134</v>
      </c>
      <c r="C105" s="35" t="s">
        <v>82</v>
      </c>
      <c r="D105" s="121"/>
      <c r="E105" s="139"/>
      <c r="F105" s="139"/>
      <c r="G105" s="338"/>
      <c r="H105" s="140">
        <f>H75</f>
        <v>0</v>
      </c>
    </row>
    <row r="106" spans="1:8" ht="31.5" x14ac:dyDescent="0.2">
      <c r="A106" s="138"/>
      <c r="B106" s="16" t="s">
        <v>288</v>
      </c>
      <c r="C106" s="36" t="s">
        <v>76</v>
      </c>
      <c r="D106" s="121"/>
      <c r="E106" s="139"/>
      <c r="F106" s="139"/>
      <c r="G106" s="338"/>
      <c r="H106" s="140">
        <f>H85</f>
        <v>0</v>
      </c>
    </row>
    <row r="107" spans="1:8" x14ac:dyDescent="0.2">
      <c r="A107" s="138"/>
      <c r="B107" s="15" t="s">
        <v>289</v>
      </c>
      <c r="C107" s="35" t="s">
        <v>281</v>
      </c>
      <c r="D107" s="121"/>
      <c r="E107" s="139"/>
      <c r="F107" s="139"/>
      <c r="G107" s="338"/>
      <c r="H107" s="140">
        <f>H94</f>
        <v>0</v>
      </c>
    </row>
    <row r="108" spans="1:8" ht="16.5" thickBot="1" x14ac:dyDescent="0.25">
      <c r="A108" s="111"/>
      <c r="B108" s="125"/>
      <c r="C108" s="141"/>
      <c r="D108" s="125"/>
      <c r="E108" s="142"/>
      <c r="F108" s="142"/>
      <c r="G108" s="339"/>
      <c r="H108" s="143"/>
    </row>
    <row r="109" spans="1:8" ht="16.5" thickBot="1" x14ac:dyDescent="0.25">
      <c r="A109" s="113"/>
      <c r="B109" s="114"/>
      <c r="C109" s="144" t="s">
        <v>290</v>
      </c>
      <c r="D109" s="99"/>
      <c r="E109" s="100"/>
      <c r="F109" s="100"/>
      <c r="G109" s="103"/>
      <c r="H109" s="101">
        <f>SUM(H97:H108)</f>
        <v>0</v>
      </c>
    </row>
    <row r="110" spans="1:8" x14ac:dyDescent="0.2">
      <c r="A110" s="72"/>
      <c r="H110" s="72"/>
    </row>
  </sheetData>
  <mergeCells count="6">
    <mergeCell ref="A4:H4"/>
    <mergeCell ref="A1:B1"/>
    <mergeCell ref="C1:H1"/>
    <mergeCell ref="A2:B2"/>
    <mergeCell ref="C2:H2"/>
    <mergeCell ref="A3:E3"/>
  </mergeCells>
  <pageMargins left="0.59055118110236227" right="0.19685039370078741" top="0.35433070866141736" bottom="0.35433070866141736" header="0.31496062992125984" footer="0.31496062992125984"/>
  <pageSetup paperSize="9" scale="82" orientation="portrait" r:id="rId1"/>
  <headerFooter>
    <oddFooter>&amp;R&amp;P</oddFooter>
  </headerFooter>
  <rowBreaks count="1" manualBreakCount="1">
    <brk id="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3"/>
  <sheetViews>
    <sheetView zoomScaleNormal="100" workbookViewId="0">
      <selection activeCell="M13" sqref="M13"/>
    </sheetView>
  </sheetViews>
  <sheetFormatPr defaultRowHeight="15.75" x14ac:dyDescent="0.25"/>
  <cols>
    <col min="1" max="1" width="4.42578125" style="314" customWidth="1"/>
    <col min="2" max="2" width="14" style="315" customWidth="1"/>
    <col min="3" max="3" width="58.28515625" style="315" customWidth="1"/>
    <col min="4" max="4" width="6.7109375" style="315" customWidth="1"/>
    <col min="5" max="5" width="10.28515625" style="315" customWidth="1"/>
    <col min="6" max="6" width="11" style="315" customWidth="1"/>
    <col min="7" max="7" width="13.140625" style="315" bestFit="1" customWidth="1"/>
    <col min="8" max="8" width="12.85546875" style="315" customWidth="1"/>
    <col min="9" max="257" width="9.140625" style="145"/>
    <col min="258" max="258" width="4.42578125" style="145" customWidth="1"/>
    <col min="259" max="259" width="14" style="145" customWidth="1"/>
    <col min="260" max="260" width="58.28515625" style="145" customWidth="1"/>
    <col min="261" max="261" width="6.7109375" style="145" customWidth="1"/>
    <col min="262" max="262" width="10.28515625" style="145" customWidth="1"/>
    <col min="263" max="263" width="9.140625" style="145"/>
    <col min="264" max="264" width="12.85546875" style="145" customWidth="1"/>
    <col min="265" max="513" width="9.140625" style="145"/>
    <col min="514" max="514" width="4.42578125" style="145" customWidth="1"/>
    <col min="515" max="515" width="14" style="145" customWidth="1"/>
    <col min="516" max="516" width="58.28515625" style="145" customWidth="1"/>
    <col min="517" max="517" width="6.7109375" style="145" customWidth="1"/>
    <col min="518" max="518" width="10.28515625" style="145" customWidth="1"/>
    <col min="519" max="519" width="9.140625" style="145"/>
    <col min="520" max="520" width="12.85546875" style="145" customWidth="1"/>
    <col min="521" max="769" width="9.140625" style="145"/>
    <col min="770" max="770" width="4.42578125" style="145" customWidth="1"/>
    <col min="771" max="771" width="14" style="145" customWidth="1"/>
    <col min="772" max="772" width="58.28515625" style="145" customWidth="1"/>
    <col min="773" max="773" width="6.7109375" style="145" customWidth="1"/>
    <col min="774" max="774" width="10.28515625" style="145" customWidth="1"/>
    <col min="775" max="775" width="9.140625" style="145"/>
    <col min="776" max="776" width="12.85546875" style="145" customWidth="1"/>
    <col min="777" max="1025" width="9.140625" style="145"/>
    <col min="1026" max="1026" width="4.42578125" style="145" customWidth="1"/>
    <col min="1027" max="1027" width="14" style="145" customWidth="1"/>
    <col min="1028" max="1028" width="58.28515625" style="145" customWidth="1"/>
    <col min="1029" max="1029" width="6.7109375" style="145" customWidth="1"/>
    <col min="1030" max="1030" width="10.28515625" style="145" customWidth="1"/>
    <col min="1031" max="1031" width="9.140625" style="145"/>
    <col min="1032" max="1032" width="12.85546875" style="145" customWidth="1"/>
    <col min="1033" max="1281" width="9.140625" style="145"/>
    <col min="1282" max="1282" width="4.42578125" style="145" customWidth="1"/>
    <col min="1283" max="1283" width="14" style="145" customWidth="1"/>
    <col min="1284" max="1284" width="58.28515625" style="145" customWidth="1"/>
    <col min="1285" max="1285" width="6.7109375" style="145" customWidth="1"/>
    <col min="1286" max="1286" width="10.28515625" style="145" customWidth="1"/>
    <col min="1287" max="1287" width="9.140625" style="145"/>
    <col min="1288" max="1288" width="12.85546875" style="145" customWidth="1"/>
    <col min="1289" max="1537" width="9.140625" style="145"/>
    <col min="1538" max="1538" width="4.42578125" style="145" customWidth="1"/>
    <col min="1539" max="1539" width="14" style="145" customWidth="1"/>
    <col min="1540" max="1540" width="58.28515625" style="145" customWidth="1"/>
    <col min="1541" max="1541" width="6.7109375" style="145" customWidth="1"/>
    <col min="1542" max="1542" width="10.28515625" style="145" customWidth="1"/>
    <col min="1543" max="1543" width="9.140625" style="145"/>
    <col min="1544" max="1544" width="12.85546875" style="145" customWidth="1"/>
    <col min="1545" max="1793" width="9.140625" style="145"/>
    <col min="1794" max="1794" width="4.42578125" style="145" customWidth="1"/>
    <col min="1795" max="1795" width="14" style="145" customWidth="1"/>
    <col min="1796" max="1796" width="58.28515625" style="145" customWidth="1"/>
    <col min="1797" max="1797" width="6.7109375" style="145" customWidth="1"/>
    <col min="1798" max="1798" width="10.28515625" style="145" customWidth="1"/>
    <col min="1799" max="1799" width="9.140625" style="145"/>
    <col min="1800" max="1800" width="12.85546875" style="145" customWidth="1"/>
    <col min="1801" max="2049" width="9.140625" style="145"/>
    <col min="2050" max="2050" width="4.42578125" style="145" customWidth="1"/>
    <col min="2051" max="2051" width="14" style="145" customWidth="1"/>
    <col min="2052" max="2052" width="58.28515625" style="145" customWidth="1"/>
    <col min="2053" max="2053" width="6.7109375" style="145" customWidth="1"/>
    <col min="2054" max="2054" width="10.28515625" style="145" customWidth="1"/>
    <col min="2055" max="2055" width="9.140625" style="145"/>
    <col min="2056" max="2056" width="12.85546875" style="145" customWidth="1"/>
    <col min="2057" max="2305" width="9.140625" style="145"/>
    <col min="2306" max="2306" width="4.42578125" style="145" customWidth="1"/>
    <col min="2307" max="2307" width="14" style="145" customWidth="1"/>
    <col min="2308" max="2308" width="58.28515625" style="145" customWidth="1"/>
    <col min="2309" max="2309" width="6.7109375" style="145" customWidth="1"/>
    <col min="2310" max="2310" width="10.28515625" style="145" customWidth="1"/>
    <col min="2311" max="2311" width="9.140625" style="145"/>
    <col min="2312" max="2312" width="12.85546875" style="145" customWidth="1"/>
    <col min="2313" max="2561" width="9.140625" style="145"/>
    <col min="2562" max="2562" width="4.42578125" style="145" customWidth="1"/>
    <col min="2563" max="2563" width="14" style="145" customWidth="1"/>
    <col min="2564" max="2564" width="58.28515625" style="145" customWidth="1"/>
    <col min="2565" max="2565" width="6.7109375" style="145" customWidth="1"/>
    <col min="2566" max="2566" width="10.28515625" style="145" customWidth="1"/>
    <col min="2567" max="2567" width="9.140625" style="145"/>
    <col min="2568" max="2568" width="12.85546875" style="145" customWidth="1"/>
    <col min="2569" max="2817" width="9.140625" style="145"/>
    <col min="2818" max="2818" width="4.42578125" style="145" customWidth="1"/>
    <col min="2819" max="2819" width="14" style="145" customWidth="1"/>
    <col min="2820" max="2820" width="58.28515625" style="145" customWidth="1"/>
    <col min="2821" max="2821" width="6.7109375" style="145" customWidth="1"/>
    <col min="2822" max="2822" width="10.28515625" style="145" customWidth="1"/>
    <col min="2823" max="2823" width="9.140625" style="145"/>
    <col min="2824" max="2824" width="12.85546875" style="145" customWidth="1"/>
    <col min="2825" max="3073" width="9.140625" style="145"/>
    <col min="3074" max="3074" width="4.42578125" style="145" customWidth="1"/>
    <col min="3075" max="3075" width="14" style="145" customWidth="1"/>
    <col min="3076" max="3076" width="58.28515625" style="145" customWidth="1"/>
    <col min="3077" max="3077" width="6.7109375" style="145" customWidth="1"/>
    <col min="3078" max="3078" width="10.28515625" style="145" customWidth="1"/>
    <col min="3079" max="3079" width="9.140625" style="145"/>
    <col min="3080" max="3080" width="12.85546875" style="145" customWidth="1"/>
    <col min="3081" max="3329" width="9.140625" style="145"/>
    <col min="3330" max="3330" width="4.42578125" style="145" customWidth="1"/>
    <col min="3331" max="3331" width="14" style="145" customWidth="1"/>
    <col min="3332" max="3332" width="58.28515625" style="145" customWidth="1"/>
    <col min="3333" max="3333" width="6.7109375" style="145" customWidth="1"/>
    <col min="3334" max="3334" width="10.28515625" style="145" customWidth="1"/>
    <col min="3335" max="3335" width="9.140625" style="145"/>
    <col min="3336" max="3336" width="12.85546875" style="145" customWidth="1"/>
    <col min="3337" max="3585" width="9.140625" style="145"/>
    <col min="3586" max="3586" width="4.42578125" style="145" customWidth="1"/>
    <col min="3587" max="3587" width="14" style="145" customWidth="1"/>
    <col min="3588" max="3588" width="58.28515625" style="145" customWidth="1"/>
    <col min="3589" max="3589" width="6.7109375" style="145" customWidth="1"/>
    <col min="3590" max="3590" width="10.28515625" style="145" customWidth="1"/>
    <col min="3591" max="3591" width="9.140625" style="145"/>
    <col min="3592" max="3592" width="12.85546875" style="145" customWidth="1"/>
    <col min="3593" max="3841" width="9.140625" style="145"/>
    <col min="3842" max="3842" width="4.42578125" style="145" customWidth="1"/>
    <col min="3843" max="3843" width="14" style="145" customWidth="1"/>
    <col min="3844" max="3844" width="58.28515625" style="145" customWidth="1"/>
    <col min="3845" max="3845" width="6.7109375" style="145" customWidth="1"/>
    <col min="3846" max="3846" width="10.28515625" style="145" customWidth="1"/>
    <col min="3847" max="3847" width="9.140625" style="145"/>
    <col min="3848" max="3848" width="12.85546875" style="145" customWidth="1"/>
    <col min="3849" max="4097" width="9.140625" style="145"/>
    <col min="4098" max="4098" width="4.42578125" style="145" customWidth="1"/>
    <col min="4099" max="4099" width="14" style="145" customWidth="1"/>
    <col min="4100" max="4100" width="58.28515625" style="145" customWidth="1"/>
    <col min="4101" max="4101" width="6.7109375" style="145" customWidth="1"/>
    <col min="4102" max="4102" width="10.28515625" style="145" customWidth="1"/>
    <col min="4103" max="4103" width="9.140625" style="145"/>
    <col min="4104" max="4104" width="12.85546875" style="145" customWidth="1"/>
    <col min="4105" max="4353" width="9.140625" style="145"/>
    <col min="4354" max="4354" width="4.42578125" style="145" customWidth="1"/>
    <col min="4355" max="4355" width="14" style="145" customWidth="1"/>
    <col min="4356" max="4356" width="58.28515625" style="145" customWidth="1"/>
    <col min="4357" max="4357" width="6.7109375" style="145" customWidth="1"/>
    <col min="4358" max="4358" width="10.28515625" style="145" customWidth="1"/>
    <col min="4359" max="4359" width="9.140625" style="145"/>
    <col min="4360" max="4360" width="12.85546875" style="145" customWidth="1"/>
    <col min="4361" max="4609" width="9.140625" style="145"/>
    <col min="4610" max="4610" width="4.42578125" style="145" customWidth="1"/>
    <col min="4611" max="4611" width="14" style="145" customWidth="1"/>
    <col min="4612" max="4612" width="58.28515625" style="145" customWidth="1"/>
    <col min="4613" max="4613" width="6.7109375" style="145" customWidth="1"/>
    <col min="4614" max="4614" width="10.28515625" style="145" customWidth="1"/>
    <col min="4615" max="4615" width="9.140625" style="145"/>
    <col min="4616" max="4616" width="12.85546875" style="145" customWidth="1"/>
    <col min="4617" max="4865" width="9.140625" style="145"/>
    <col min="4866" max="4866" width="4.42578125" style="145" customWidth="1"/>
    <col min="4867" max="4867" width="14" style="145" customWidth="1"/>
    <col min="4868" max="4868" width="58.28515625" style="145" customWidth="1"/>
    <col min="4869" max="4869" width="6.7109375" style="145" customWidth="1"/>
    <col min="4870" max="4870" width="10.28515625" style="145" customWidth="1"/>
    <col min="4871" max="4871" width="9.140625" style="145"/>
    <col min="4872" max="4872" width="12.85546875" style="145" customWidth="1"/>
    <col min="4873" max="5121" width="9.140625" style="145"/>
    <col min="5122" max="5122" width="4.42578125" style="145" customWidth="1"/>
    <col min="5123" max="5123" width="14" style="145" customWidth="1"/>
    <col min="5124" max="5124" width="58.28515625" style="145" customWidth="1"/>
    <col min="5125" max="5125" width="6.7109375" style="145" customWidth="1"/>
    <col min="5126" max="5126" width="10.28515625" style="145" customWidth="1"/>
    <col min="5127" max="5127" width="9.140625" style="145"/>
    <col min="5128" max="5128" width="12.85546875" style="145" customWidth="1"/>
    <col min="5129" max="5377" width="9.140625" style="145"/>
    <col min="5378" max="5378" width="4.42578125" style="145" customWidth="1"/>
    <col min="5379" max="5379" width="14" style="145" customWidth="1"/>
    <col min="5380" max="5380" width="58.28515625" style="145" customWidth="1"/>
    <col min="5381" max="5381" width="6.7109375" style="145" customWidth="1"/>
    <col min="5382" max="5382" width="10.28515625" style="145" customWidth="1"/>
    <col min="5383" max="5383" width="9.140625" style="145"/>
    <col min="5384" max="5384" width="12.85546875" style="145" customWidth="1"/>
    <col min="5385" max="5633" width="9.140625" style="145"/>
    <col min="5634" max="5634" width="4.42578125" style="145" customWidth="1"/>
    <col min="5635" max="5635" width="14" style="145" customWidth="1"/>
    <col min="5636" max="5636" width="58.28515625" style="145" customWidth="1"/>
    <col min="5637" max="5637" width="6.7109375" style="145" customWidth="1"/>
    <col min="5638" max="5638" width="10.28515625" style="145" customWidth="1"/>
    <col min="5639" max="5639" width="9.140625" style="145"/>
    <col min="5640" max="5640" width="12.85546875" style="145" customWidth="1"/>
    <col min="5641" max="5889" width="9.140625" style="145"/>
    <col min="5890" max="5890" width="4.42578125" style="145" customWidth="1"/>
    <col min="5891" max="5891" width="14" style="145" customWidth="1"/>
    <col min="5892" max="5892" width="58.28515625" style="145" customWidth="1"/>
    <col min="5893" max="5893" width="6.7109375" style="145" customWidth="1"/>
    <col min="5894" max="5894" width="10.28515625" style="145" customWidth="1"/>
    <col min="5895" max="5895" width="9.140625" style="145"/>
    <col min="5896" max="5896" width="12.85546875" style="145" customWidth="1"/>
    <col min="5897" max="6145" width="9.140625" style="145"/>
    <col min="6146" max="6146" width="4.42578125" style="145" customWidth="1"/>
    <col min="6147" max="6147" width="14" style="145" customWidth="1"/>
    <col min="6148" max="6148" width="58.28515625" style="145" customWidth="1"/>
    <col min="6149" max="6149" width="6.7109375" style="145" customWidth="1"/>
    <col min="6150" max="6150" width="10.28515625" style="145" customWidth="1"/>
    <col min="6151" max="6151" width="9.140625" style="145"/>
    <col min="6152" max="6152" width="12.85546875" style="145" customWidth="1"/>
    <col min="6153" max="6401" width="9.140625" style="145"/>
    <col min="6402" max="6402" width="4.42578125" style="145" customWidth="1"/>
    <col min="6403" max="6403" width="14" style="145" customWidth="1"/>
    <col min="6404" max="6404" width="58.28515625" style="145" customWidth="1"/>
    <col min="6405" max="6405" width="6.7109375" style="145" customWidth="1"/>
    <col min="6406" max="6406" width="10.28515625" style="145" customWidth="1"/>
    <col min="6407" max="6407" width="9.140625" style="145"/>
    <col min="6408" max="6408" width="12.85546875" style="145" customWidth="1"/>
    <col min="6409" max="6657" width="9.140625" style="145"/>
    <col min="6658" max="6658" width="4.42578125" style="145" customWidth="1"/>
    <col min="6659" max="6659" width="14" style="145" customWidth="1"/>
    <col min="6660" max="6660" width="58.28515625" style="145" customWidth="1"/>
    <col min="6661" max="6661" width="6.7109375" style="145" customWidth="1"/>
    <col min="6662" max="6662" width="10.28515625" style="145" customWidth="1"/>
    <col min="6663" max="6663" width="9.140625" style="145"/>
    <col min="6664" max="6664" width="12.85546875" style="145" customWidth="1"/>
    <col min="6665" max="6913" width="9.140625" style="145"/>
    <col min="6914" max="6914" width="4.42578125" style="145" customWidth="1"/>
    <col min="6915" max="6915" width="14" style="145" customWidth="1"/>
    <col min="6916" max="6916" width="58.28515625" style="145" customWidth="1"/>
    <col min="6917" max="6917" width="6.7109375" style="145" customWidth="1"/>
    <col min="6918" max="6918" width="10.28515625" style="145" customWidth="1"/>
    <col min="6919" max="6919" width="9.140625" style="145"/>
    <col min="6920" max="6920" width="12.85546875" style="145" customWidth="1"/>
    <col min="6921" max="7169" width="9.140625" style="145"/>
    <col min="7170" max="7170" width="4.42578125" style="145" customWidth="1"/>
    <col min="7171" max="7171" width="14" style="145" customWidth="1"/>
    <col min="7172" max="7172" width="58.28515625" style="145" customWidth="1"/>
    <col min="7173" max="7173" width="6.7109375" style="145" customWidth="1"/>
    <col min="7174" max="7174" width="10.28515625" style="145" customWidth="1"/>
    <col min="7175" max="7175" width="9.140625" style="145"/>
    <col min="7176" max="7176" width="12.85546875" style="145" customWidth="1"/>
    <col min="7177" max="7425" width="9.140625" style="145"/>
    <col min="7426" max="7426" width="4.42578125" style="145" customWidth="1"/>
    <col min="7427" max="7427" width="14" style="145" customWidth="1"/>
    <col min="7428" max="7428" width="58.28515625" style="145" customWidth="1"/>
    <col min="7429" max="7429" width="6.7109375" style="145" customWidth="1"/>
    <col min="7430" max="7430" width="10.28515625" style="145" customWidth="1"/>
    <col min="7431" max="7431" width="9.140625" style="145"/>
    <col min="7432" max="7432" width="12.85546875" style="145" customWidth="1"/>
    <col min="7433" max="7681" width="9.140625" style="145"/>
    <col min="7682" max="7682" width="4.42578125" style="145" customWidth="1"/>
    <col min="7683" max="7683" width="14" style="145" customWidth="1"/>
    <col min="7684" max="7684" width="58.28515625" style="145" customWidth="1"/>
    <col min="7685" max="7685" width="6.7109375" style="145" customWidth="1"/>
    <col min="7686" max="7686" width="10.28515625" style="145" customWidth="1"/>
    <col min="7687" max="7687" width="9.140625" style="145"/>
    <col min="7688" max="7688" width="12.85546875" style="145" customWidth="1"/>
    <col min="7689" max="7937" width="9.140625" style="145"/>
    <col min="7938" max="7938" width="4.42578125" style="145" customWidth="1"/>
    <col min="7939" max="7939" width="14" style="145" customWidth="1"/>
    <col min="7940" max="7940" width="58.28515625" style="145" customWidth="1"/>
    <col min="7941" max="7941" width="6.7109375" style="145" customWidth="1"/>
    <col min="7942" max="7942" width="10.28515625" style="145" customWidth="1"/>
    <col min="7943" max="7943" width="9.140625" style="145"/>
    <col min="7944" max="7944" width="12.85546875" style="145" customWidth="1"/>
    <col min="7945" max="8193" width="9.140625" style="145"/>
    <col min="8194" max="8194" width="4.42578125" style="145" customWidth="1"/>
    <col min="8195" max="8195" width="14" style="145" customWidth="1"/>
    <col min="8196" max="8196" width="58.28515625" style="145" customWidth="1"/>
    <col min="8197" max="8197" width="6.7109375" style="145" customWidth="1"/>
    <col min="8198" max="8198" width="10.28515625" style="145" customWidth="1"/>
    <col min="8199" max="8199" width="9.140625" style="145"/>
    <col min="8200" max="8200" width="12.85546875" style="145" customWidth="1"/>
    <col min="8201" max="8449" width="9.140625" style="145"/>
    <col min="8450" max="8450" width="4.42578125" style="145" customWidth="1"/>
    <col min="8451" max="8451" width="14" style="145" customWidth="1"/>
    <col min="8452" max="8452" width="58.28515625" style="145" customWidth="1"/>
    <col min="8453" max="8453" width="6.7109375" style="145" customWidth="1"/>
    <col min="8454" max="8454" width="10.28515625" style="145" customWidth="1"/>
    <col min="8455" max="8455" width="9.140625" style="145"/>
    <col min="8456" max="8456" width="12.85546875" style="145" customWidth="1"/>
    <col min="8457" max="8705" width="9.140625" style="145"/>
    <col min="8706" max="8706" width="4.42578125" style="145" customWidth="1"/>
    <col min="8707" max="8707" width="14" style="145" customWidth="1"/>
    <col min="8708" max="8708" width="58.28515625" style="145" customWidth="1"/>
    <col min="8709" max="8709" width="6.7109375" style="145" customWidth="1"/>
    <col min="8710" max="8710" width="10.28515625" style="145" customWidth="1"/>
    <col min="8711" max="8711" width="9.140625" style="145"/>
    <col min="8712" max="8712" width="12.85546875" style="145" customWidth="1"/>
    <col min="8713" max="8961" width="9.140625" style="145"/>
    <col min="8962" max="8962" width="4.42578125" style="145" customWidth="1"/>
    <col min="8963" max="8963" width="14" style="145" customWidth="1"/>
    <col min="8964" max="8964" width="58.28515625" style="145" customWidth="1"/>
    <col min="8965" max="8965" width="6.7109375" style="145" customWidth="1"/>
    <col min="8966" max="8966" width="10.28515625" style="145" customWidth="1"/>
    <col min="8967" max="8967" width="9.140625" style="145"/>
    <col min="8968" max="8968" width="12.85546875" style="145" customWidth="1"/>
    <col min="8969" max="9217" width="9.140625" style="145"/>
    <col min="9218" max="9218" width="4.42578125" style="145" customWidth="1"/>
    <col min="9219" max="9219" width="14" style="145" customWidth="1"/>
    <col min="9220" max="9220" width="58.28515625" style="145" customWidth="1"/>
    <col min="9221" max="9221" width="6.7109375" style="145" customWidth="1"/>
    <col min="9222" max="9222" width="10.28515625" style="145" customWidth="1"/>
    <col min="9223" max="9223" width="9.140625" style="145"/>
    <col min="9224" max="9224" width="12.85546875" style="145" customWidth="1"/>
    <col min="9225" max="9473" width="9.140625" style="145"/>
    <col min="9474" max="9474" width="4.42578125" style="145" customWidth="1"/>
    <col min="9475" max="9475" width="14" style="145" customWidth="1"/>
    <col min="9476" max="9476" width="58.28515625" style="145" customWidth="1"/>
    <col min="9477" max="9477" width="6.7109375" style="145" customWidth="1"/>
    <col min="9478" max="9478" width="10.28515625" style="145" customWidth="1"/>
    <col min="9479" max="9479" width="9.140625" style="145"/>
    <col min="9480" max="9480" width="12.85546875" style="145" customWidth="1"/>
    <col min="9481" max="9729" width="9.140625" style="145"/>
    <col min="9730" max="9730" width="4.42578125" style="145" customWidth="1"/>
    <col min="9731" max="9731" width="14" style="145" customWidth="1"/>
    <col min="9732" max="9732" width="58.28515625" style="145" customWidth="1"/>
    <col min="9733" max="9733" width="6.7109375" style="145" customWidth="1"/>
    <col min="9734" max="9734" width="10.28515625" style="145" customWidth="1"/>
    <col min="9735" max="9735" width="9.140625" style="145"/>
    <col min="9736" max="9736" width="12.85546875" style="145" customWidth="1"/>
    <col min="9737" max="9985" width="9.140625" style="145"/>
    <col min="9986" max="9986" width="4.42578125" style="145" customWidth="1"/>
    <col min="9987" max="9987" width="14" style="145" customWidth="1"/>
    <col min="9988" max="9988" width="58.28515625" style="145" customWidth="1"/>
    <col min="9989" max="9989" width="6.7109375" style="145" customWidth="1"/>
    <col min="9990" max="9990" width="10.28515625" style="145" customWidth="1"/>
    <col min="9991" max="9991" width="9.140625" style="145"/>
    <col min="9992" max="9992" width="12.85546875" style="145" customWidth="1"/>
    <col min="9993" max="10241" width="9.140625" style="145"/>
    <col min="10242" max="10242" width="4.42578125" style="145" customWidth="1"/>
    <col min="10243" max="10243" width="14" style="145" customWidth="1"/>
    <col min="10244" max="10244" width="58.28515625" style="145" customWidth="1"/>
    <col min="10245" max="10245" width="6.7109375" style="145" customWidth="1"/>
    <col min="10246" max="10246" width="10.28515625" style="145" customWidth="1"/>
    <col min="10247" max="10247" width="9.140625" style="145"/>
    <col min="10248" max="10248" width="12.85546875" style="145" customWidth="1"/>
    <col min="10249" max="10497" width="9.140625" style="145"/>
    <col min="10498" max="10498" width="4.42578125" style="145" customWidth="1"/>
    <col min="10499" max="10499" width="14" style="145" customWidth="1"/>
    <col min="10500" max="10500" width="58.28515625" style="145" customWidth="1"/>
    <col min="10501" max="10501" width="6.7109375" style="145" customWidth="1"/>
    <col min="10502" max="10502" width="10.28515625" style="145" customWidth="1"/>
    <col min="10503" max="10503" width="9.140625" style="145"/>
    <col min="10504" max="10504" width="12.85546875" style="145" customWidth="1"/>
    <col min="10505" max="10753" width="9.140625" style="145"/>
    <col min="10754" max="10754" width="4.42578125" style="145" customWidth="1"/>
    <col min="10755" max="10755" width="14" style="145" customWidth="1"/>
    <col min="10756" max="10756" width="58.28515625" style="145" customWidth="1"/>
    <col min="10757" max="10757" width="6.7109375" style="145" customWidth="1"/>
    <col min="10758" max="10758" width="10.28515625" style="145" customWidth="1"/>
    <col min="10759" max="10759" width="9.140625" style="145"/>
    <col min="10760" max="10760" width="12.85546875" style="145" customWidth="1"/>
    <col min="10761" max="11009" width="9.140625" style="145"/>
    <col min="11010" max="11010" width="4.42578125" style="145" customWidth="1"/>
    <col min="11011" max="11011" width="14" style="145" customWidth="1"/>
    <col min="11012" max="11012" width="58.28515625" style="145" customWidth="1"/>
    <col min="11013" max="11013" width="6.7109375" style="145" customWidth="1"/>
    <col min="11014" max="11014" width="10.28515625" style="145" customWidth="1"/>
    <col min="11015" max="11015" width="9.140625" style="145"/>
    <col min="11016" max="11016" width="12.85546875" style="145" customWidth="1"/>
    <col min="11017" max="11265" width="9.140625" style="145"/>
    <col min="11266" max="11266" width="4.42578125" style="145" customWidth="1"/>
    <col min="11267" max="11267" width="14" style="145" customWidth="1"/>
    <col min="11268" max="11268" width="58.28515625" style="145" customWidth="1"/>
    <col min="11269" max="11269" width="6.7109375" style="145" customWidth="1"/>
    <col min="11270" max="11270" width="10.28515625" style="145" customWidth="1"/>
    <col min="11271" max="11271" width="9.140625" style="145"/>
    <col min="11272" max="11272" width="12.85546875" style="145" customWidth="1"/>
    <col min="11273" max="11521" width="9.140625" style="145"/>
    <col min="11522" max="11522" width="4.42578125" style="145" customWidth="1"/>
    <col min="11523" max="11523" width="14" style="145" customWidth="1"/>
    <col min="11524" max="11524" width="58.28515625" style="145" customWidth="1"/>
    <col min="11525" max="11525" width="6.7109375" style="145" customWidth="1"/>
    <col min="11526" max="11526" width="10.28515625" style="145" customWidth="1"/>
    <col min="11527" max="11527" width="9.140625" style="145"/>
    <col min="11528" max="11528" width="12.85546875" style="145" customWidth="1"/>
    <col min="11529" max="11777" width="9.140625" style="145"/>
    <col min="11778" max="11778" width="4.42578125" style="145" customWidth="1"/>
    <col min="11779" max="11779" width="14" style="145" customWidth="1"/>
    <col min="11780" max="11780" width="58.28515625" style="145" customWidth="1"/>
    <col min="11781" max="11781" width="6.7109375" style="145" customWidth="1"/>
    <col min="11782" max="11782" width="10.28515625" style="145" customWidth="1"/>
    <col min="11783" max="11783" width="9.140625" style="145"/>
    <col min="11784" max="11784" width="12.85546875" style="145" customWidth="1"/>
    <col min="11785" max="12033" width="9.140625" style="145"/>
    <col min="12034" max="12034" width="4.42578125" style="145" customWidth="1"/>
    <col min="12035" max="12035" width="14" style="145" customWidth="1"/>
    <col min="12036" max="12036" width="58.28515625" style="145" customWidth="1"/>
    <col min="12037" max="12037" width="6.7109375" style="145" customWidth="1"/>
    <col min="12038" max="12038" width="10.28515625" style="145" customWidth="1"/>
    <col min="12039" max="12039" width="9.140625" style="145"/>
    <col min="12040" max="12040" width="12.85546875" style="145" customWidth="1"/>
    <col min="12041" max="12289" width="9.140625" style="145"/>
    <col min="12290" max="12290" width="4.42578125" style="145" customWidth="1"/>
    <col min="12291" max="12291" width="14" style="145" customWidth="1"/>
    <col min="12292" max="12292" width="58.28515625" style="145" customWidth="1"/>
    <col min="12293" max="12293" width="6.7109375" style="145" customWidth="1"/>
    <col min="12294" max="12294" width="10.28515625" style="145" customWidth="1"/>
    <col min="12295" max="12295" width="9.140625" style="145"/>
    <col min="12296" max="12296" width="12.85546875" style="145" customWidth="1"/>
    <col min="12297" max="12545" width="9.140625" style="145"/>
    <col min="12546" max="12546" width="4.42578125" style="145" customWidth="1"/>
    <col min="12547" max="12547" width="14" style="145" customWidth="1"/>
    <col min="12548" max="12548" width="58.28515625" style="145" customWidth="1"/>
    <col min="12549" max="12549" width="6.7109375" style="145" customWidth="1"/>
    <col min="12550" max="12550" width="10.28515625" style="145" customWidth="1"/>
    <col min="12551" max="12551" width="9.140625" style="145"/>
    <col min="12552" max="12552" width="12.85546875" style="145" customWidth="1"/>
    <col min="12553" max="12801" width="9.140625" style="145"/>
    <col min="12802" max="12802" width="4.42578125" style="145" customWidth="1"/>
    <col min="12803" max="12803" width="14" style="145" customWidth="1"/>
    <col min="12804" max="12804" width="58.28515625" style="145" customWidth="1"/>
    <col min="12805" max="12805" width="6.7109375" style="145" customWidth="1"/>
    <col min="12806" max="12806" width="10.28515625" style="145" customWidth="1"/>
    <col min="12807" max="12807" width="9.140625" style="145"/>
    <col min="12808" max="12808" width="12.85546875" style="145" customWidth="1"/>
    <col min="12809" max="13057" width="9.140625" style="145"/>
    <col min="13058" max="13058" width="4.42578125" style="145" customWidth="1"/>
    <col min="13059" max="13059" width="14" style="145" customWidth="1"/>
    <col min="13060" max="13060" width="58.28515625" style="145" customWidth="1"/>
    <col min="13061" max="13061" width="6.7109375" style="145" customWidth="1"/>
    <col min="13062" max="13062" width="10.28515625" style="145" customWidth="1"/>
    <col min="13063" max="13063" width="9.140625" style="145"/>
    <col min="13064" max="13064" width="12.85546875" style="145" customWidth="1"/>
    <col min="13065" max="13313" width="9.140625" style="145"/>
    <col min="13314" max="13314" width="4.42578125" style="145" customWidth="1"/>
    <col min="13315" max="13315" width="14" style="145" customWidth="1"/>
    <col min="13316" max="13316" width="58.28515625" style="145" customWidth="1"/>
    <col min="13317" max="13317" width="6.7109375" style="145" customWidth="1"/>
    <col min="13318" max="13318" width="10.28515625" style="145" customWidth="1"/>
    <col min="13319" max="13319" width="9.140625" style="145"/>
    <col min="13320" max="13320" width="12.85546875" style="145" customWidth="1"/>
    <col min="13321" max="13569" width="9.140625" style="145"/>
    <col min="13570" max="13570" width="4.42578125" style="145" customWidth="1"/>
    <col min="13571" max="13571" width="14" style="145" customWidth="1"/>
    <col min="13572" max="13572" width="58.28515625" style="145" customWidth="1"/>
    <col min="13573" max="13573" width="6.7109375" style="145" customWidth="1"/>
    <col min="13574" max="13574" width="10.28515625" style="145" customWidth="1"/>
    <col min="13575" max="13575" width="9.140625" style="145"/>
    <col min="13576" max="13576" width="12.85546875" style="145" customWidth="1"/>
    <col min="13577" max="13825" width="9.140625" style="145"/>
    <col min="13826" max="13826" width="4.42578125" style="145" customWidth="1"/>
    <col min="13827" max="13827" width="14" style="145" customWidth="1"/>
    <col min="13828" max="13828" width="58.28515625" style="145" customWidth="1"/>
    <col min="13829" max="13829" width="6.7109375" style="145" customWidth="1"/>
    <col min="13830" max="13830" width="10.28515625" style="145" customWidth="1"/>
    <col min="13831" max="13831" width="9.140625" style="145"/>
    <col min="13832" max="13832" width="12.85546875" style="145" customWidth="1"/>
    <col min="13833" max="14081" width="9.140625" style="145"/>
    <col min="14082" max="14082" width="4.42578125" style="145" customWidth="1"/>
    <col min="14083" max="14083" width="14" style="145" customWidth="1"/>
    <col min="14084" max="14084" width="58.28515625" style="145" customWidth="1"/>
    <col min="14085" max="14085" width="6.7109375" style="145" customWidth="1"/>
    <col min="14086" max="14086" width="10.28515625" style="145" customWidth="1"/>
    <col min="14087" max="14087" width="9.140625" style="145"/>
    <col min="14088" max="14088" width="12.85546875" style="145" customWidth="1"/>
    <col min="14089" max="14337" width="9.140625" style="145"/>
    <col min="14338" max="14338" width="4.42578125" style="145" customWidth="1"/>
    <col min="14339" max="14339" width="14" style="145" customWidth="1"/>
    <col min="14340" max="14340" width="58.28515625" style="145" customWidth="1"/>
    <col min="14341" max="14341" width="6.7109375" style="145" customWidth="1"/>
    <col min="14342" max="14342" width="10.28515625" style="145" customWidth="1"/>
    <col min="14343" max="14343" width="9.140625" style="145"/>
    <col min="14344" max="14344" width="12.85546875" style="145" customWidth="1"/>
    <col min="14345" max="14593" width="9.140625" style="145"/>
    <col min="14594" max="14594" width="4.42578125" style="145" customWidth="1"/>
    <col min="14595" max="14595" width="14" style="145" customWidth="1"/>
    <col min="14596" max="14596" width="58.28515625" style="145" customWidth="1"/>
    <col min="14597" max="14597" width="6.7109375" style="145" customWidth="1"/>
    <col min="14598" max="14598" width="10.28515625" style="145" customWidth="1"/>
    <col min="14599" max="14599" width="9.140625" style="145"/>
    <col min="14600" max="14600" width="12.85546875" style="145" customWidth="1"/>
    <col min="14601" max="14849" width="9.140625" style="145"/>
    <col min="14850" max="14850" width="4.42578125" style="145" customWidth="1"/>
    <col min="14851" max="14851" width="14" style="145" customWidth="1"/>
    <col min="14852" max="14852" width="58.28515625" style="145" customWidth="1"/>
    <col min="14853" max="14853" width="6.7109375" style="145" customWidth="1"/>
    <col min="14854" max="14854" width="10.28515625" style="145" customWidth="1"/>
    <col min="14855" max="14855" width="9.140625" style="145"/>
    <col min="14856" max="14856" width="12.85546875" style="145" customWidth="1"/>
    <col min="14857" max="15105" width="9.140625" style="145"/>
    <col min="15106" max="15106" width="4.42578125" style="145" customWidth="1"/>
    <col min="15107" max="15107" width="14" style="145" customWidth="1"/>
    <col min="15108" max="15108" width="58.28515625" style="145" customWidth="1"/>
    <col min="15109" max="15109" width="6.7109375" style="145" customWidth="1"/>
    <col min="15110" max="15110" width="10.28515625" style="145" customWidth="1"/>
    <col min="15111" max="15111" width="9.140625" style="145"/>
    <col min="15112" max="15112" width="12.85546875" style="145" customWidth="1"/>
    <col min="15113" max="15361" width="9.140625" style="145"/>
    <col min="15362" max="15362" width="4.42578125" style="145" customWidth="1"/>
    <col min="15363" max="15363" width="14" style="145" customWidth="1"/>
    <col min="15364" max="15364" width="58.28515625" style="145" customWidth="1"/>
    <col min="15365" max="15365" width="6.7109375" style="145" customWidth="1"/>
    <col min="15366" max="15366" width="10.28515625" style="145" customWidth="1"/>
    <col min="15367" max="15367" width="9.140625" style="145"/>
    <col min="15368" max="15368" width="12.85546875" style="145" customWidth="1"/>
    <col min="15369" max="15617" width="9.140625" style="145"/>
    <col min="15618" max="15618" width="4.42578125" style="145" customWidth="1"/>
    <col min="15619" max="15619" width="14" style="145" customWidth="1"/>
    <col min="15620" max="15620" width="58.28515625" style="145" customWidth="1"/>
    <col min="15621" max="15621" width="6.7109375" style="145" customWidth="1"/>
    <col min="15622" max="15622" width="10.28515625" style="145" customWidth="1"/>
    <col min="15623" max="15623" width="9.140625" style="145"/>
    <col min="15624" max="15624" width="12.85546875" style="145" customWidth="1"/>
    <col min="15625" max="15873" width="9.140625" style="145"/>
    <col min="15874" max="15874" width="4.42578125" style="145" customWidth="1"/>
    <col min="15875" max="15875" width="14" style="145" customWidth="1"/>
    <col min="15876" max="15876" width="58.28515625" style="145" customWidth="1"/>
    <col min="15877" max="15877" width="6.7109375" style="145" customWidth="1"/>
    <col min="15878" max="15878" width="10.28515625" style="145" customWidth="1"/>
    <col min="15879" max="15879" width="9.140625" style="145"/>
    <col min="15880" max="15880" width="12.85546875" style="145" customWidth="1"/>
    <col min="15881" max="16129" width="9.140625" style="145"/>
    <col min="16130" max="16130" width="4.42578125" style="145" customWidth="1"/>
    <col min="16131" max="16131" width="14" style="145" customWidth="1"/>
    <col min="16132" max="16132" width="58.28515625" style="145" customWidth="1"/>
    <col min="16133" max="16133" width="6.7109375" style="145" customWidth="1"/>
    <col min="16134" max="16134" width="10.28515625" style="145" customWidth="1"/>
    <col min="16135" max="16135" width="9.140625" style="145"/>
    <col min="16136" max="16136" width="12.85546875" style="145" customWidth="1"/>
    <col min="16137" max="16384" width="9.140625" style="145"/>
  </cols>
  <sheetData>
    <row r="1" spans="1:8" ht="33.75" customHeight="1" x14ac:dyDescent="0.2">
      <c r="A1" s="345" t="s">
        <v>0</v>
      </c>
      <c r="B1" s="345"/>
      <c r="C1" s="345" t="s">
        <v>252</v>
      </c>
      <c r="D1" s="345"/>
      <c r="E1" s="345"/>
      <c r="F1" s="345"/>
      <c r="G1" s="345"/>
      <c r="H1" s="345"/>
    </row>
    <row r="2" spans="1:8" x14ac:dyDescent="0.2">
      <c r="A2" s="346" t="s">
        <v>1</v>
      </c>
      <c r="B2" s="346"/>
      <c r="C2" s="345" t="s">
        <v>248</v>
      </c>
      <c r="D2" s="345"/>
      <c r="E2" s="345"/>
      <c r="F2" s="345"/>
      <c r="G2" s="345"/>
      <c r="H2" s="345"/>
    </row>
    <row r="3" spans="1:8" x14ac:dyDescent="0.25">
      <c r="A3" s="349"/>
      <c r="B3" s="350"/>
      <c r="C3" s="350"/>
      <c r="D3" s="350"/>
      <c r="E3" s="350"/>
      <c r="F3" s="350"/>
      <c r="G3" s="350"/>
      <c r="H3" s="350"/>
    </row>
    <row r="4" spans="1:8" ht="20.25" x14ac:dyDescent="0.2">
      <c r="A4" s="344" t="s">
        <v>253</v>
      </c>
      <c r="B4" s="344"/>
      <c r="C4" s="344"/>
      <c r="D4" s="344"/>
      <c r="E4" s="344"/>
      <c r="F4" s="344"/>
      <c r="G4" s="344"/>
      <c r="H4" s="344"/>
    </row>
    <row r="5" spans="1:8" ht="16.5" thickBot="1" x14ac:dyDescent="0.3">
      <c r="A5" s="348"/>
      <c r="B5" s="348"/>
      <c r="C5" s="348"/>
      <c r="D5" s="348"/>
      <c r="E5" s="348"/>
      <c r="F5" s="348"/>
      <c r="G5" s="348"/>
      <c r="H5" s="348"/>
    </row>
    <row r="6" spans="1:8" x14ac:dyDescent="0.25">
      <c r="A6" s="146" t="s">
        <v>3</v>
      </c>
      <c r="B6" s="147"/>
      <c r="C6" s="148"/>
      <c r="D6" s="147" t="s">
        <v>4</v>
      </c>
      <c r="E6" s="147" t="s">
        <v>254</v>
      </c>
      <c r="F6" s="147" t="s">
        <v>370</v>
      </c>
      <c r="G6" s="147" t="s">
        <v>373</v>
      </c>
      <c r="H6" s="147" t="s">
        <v>255</v>
      </c>
    </row>
    <row r="7" spans="1:8" x14ac:dyDescent="0.25">
      <c r="A7" s="149" t="s">
        <v>5</v>
      </c>
      <c r="B7" s="150" t="s">
        <v>6</v>
      </c>
      <c r="C7" s="151" t="s">
        <v>7</v>
      </c>
      <c r="D7" s="150" t="s">
        <v>8</v>
      </c>
      <c r="E7" s="150" t="s">
        <v>9</v>
      </c>
      <c r="F7" s="150" t="s">
        <v>372</v>
      </c>
      <c r="G7" s="150" t="s">
        <v>372</v>
      </c>
      <c r="H7" s="150" t="s">
        <v>131</v>
      </c>
    </row>
    <row r="8" spans="1:8" ht="16.5" thickBot="1" x14ac:dyDescent="0.3">
      <c r="A8" s="149" t="s">
        <v>10</v>
      </c>
      <c r="B8" s="150"/>
      <c r="C8" s="151"/>
      <c r="D8" s="150"/>
      <c r="E8" s="150"/>
      <c r="F8" s="150" t="s">
        <v>371</v>
      </c>
      <c r="G8" s="150" t="s">
        <v>371</v>
      </c>
      <c r="H8" s="150" t="s">
        <v>132</v>
      </c>
    </row>
    <row r="9" spans="1:8" ht="13.5" thickBot="1" x14ac:dyDescent="0.25">
      <c r="A9" s="152">
        <v>1</v>
      </c>
      <c r="B9" s="153">
        <v>2</v>
      </c>
      <c r="C9" s="154">
        <v>3</v>
      </c>
      <c r="D9" s="153">
        <v>4</v>
      </c>
      <c r="E9" s="154">
        <v>5</v>
      </c>
      <c r="F9" s="153">
        <v>6</v>
      </c>
      <c r="G9" s="155"/>
      <c r="H9" s="155">
        <v>7</v>
      </c>
    </row>
    <row r="10" spans="1:8" ht="16.5" thickBot="1" x14ac:dyDescent="0.3">
      <c r="A10" s="156"/>
      <c r="B10" s="157"/>
      <c r="C10" s="157"/>
      <c r="D10" s="157"/>
      <c r="E10" s="157"/>
      <c r="F10" s="157"/>
      <c r="G10" s="316"/>
      <c r="H10" s="158"/>
    </row>
    <row r="11" spans="1:8" ht="16.5" thickBot="1" x14ac:dyDescent="0.3">
      <c r="A11" s="159"/>
      <c r="B11" s="37" t="s">
        <v>11</v>
      </c>
      <c r="C11" s="38" t="s">
        <v>12</v>
      </c>
      <c r="D11" s="160"/>
      <c r="E11" s="160"/>
      <c r="F11" s="160"/>
      <c r="G11" s="317"/>
      <c r="H11" s="161"/>
    </row>
    <row r="12" spans="1:8" x14ac:dyDescent="0.25">
      <c r="A12" s="162">
        <v>1</v>
      </c>
      <c r="B12" s="39" t="s">
        <v>84</v>
      </c>
      <c r="C12" s="40" t="s">
        <v>13</v>
      </c>
      <c r="D12" s="41" t="s">
        <v>14</v>
      </c>
      <c r="E12" s="163">
        <v>427.36</v>
      </c>
      <c r="F12" s="164">
        <v>1.77</v>
      </c>
      <c r="G12" s="318"/>
      <c r="H12" s="165">
        <f>ROUND(E12*G12,2)</f>
        <v>0</v>
      </c>
    </row>
    <row r="13" spans="1:8" x14ac:dyDescent="0.25">
      <c r="A13" s="162">
        <v>2</v>
      </c>
      <c r="B13" s="166" t="s">
        <v>85</v>
      </c>
      <c r="C13" s="167" t="s">
        <v>15</v>
      </c>
      <c r="D13" s="168" t="s">
        <v>16</v>
      </c>
      <c r="E13" s="169">
        <v>242.1</v>
      </c>
      <c r="F13" s="170">
        <v>4.7</v>
      </c>
      <c r="G13" s="318"/>
      <c r="H13" s="165">
        <f>ROUND(E13*G13,2)</f>
        <v>0</v>
      </c>
    </row>
    <row r="14" spans="1:8" ht="31.5" x14ac:dyDescent="0.25">
      <c r="A14" s="162">
        <v>3</v>
      </c>
      <c r="B14" s="171" t="s">
        <v>86</v>
      </c>
      <c r="C14" s="172" t="s">
        <v>17</v>
      </c>
      <c r="D14" s="173" t="s">
        <v>16</v>
      </c>
      <c r="E14" s="174">
        <v>5</v>
      </c>
      <c r="F14" s="170">
        <v>9.2799999999999994</v>
      </c>
      <c r="G14" s="318"/>
      <c r="H14" s="165">
        <f t="shared" ref="H14:H16" si="0">ROUND(E14*G14,2)</f>
        <v>0</v>
      </c>
    </row>
    <row r="15" spans="1:8" x14ac:dyDescent="0.25">
      <c r="A15" s="162">
        <v>4</v>
      </c>
      <c r="B15" s="166" t="s">
        <v>87</v>
      </c>
      <c r="C15" s="167" t="s">
        <v>19</v>
      </c>
      <c r="D15" s="168" t="s">
        <v>14</v>
      </c>
      <c r="E15" s="174">
        <v>18</v>
      </c>
      <c r="F15" s="170">
        <v>2.14</v>
      </c>
      <c r="G15" s="318"/>
      <c r="H15" s="165">
        <f t="shared" si="0"/>
        <v>0</v>
      </c>
    </row>
    <row r="16" spans="1:8" ht="31.5" x14ac:dyDescent="0.25">
      <c r="A16" s="162">
        <v>5</v>
      </c>
      <c r="B16" s="166" t="s">
        <v>88</v>
      </c>
      <c r="C16" s="172" t="s">
        <v>20</v>
      </c>
      <c r="D16" s="175" t="s">
        <v>16</v>
      </c>
      <c r="E16" s="174">
        <v>4.5</v>
      </c>
      <c r="F16" s="170">
        <v>4.0599999999999996</v>
      </c>
      <c r="G16" s="318"/>
      <c r="H16" s="165">
        <f t="shared" si="0"/>
        <v>0</v>
      </c>
    </row>
    <row r="17" spans="1:8" ht="32.25" thickBot="1" x14ac:dyDescent="0.3">
      <c r="A17" s="176">
        <v>6</v>
      </c>
      <c r="B17" s="177" t="s">
        <v>89</v>
      </c>
      <c r="C17" s="178" t="s">
        <v>21</v>
      </c>
      <c r="D17" s="179" t="s">
        <v>18</v>
      </c>
      <c r="E17" s="180">
        <v>26.150000000000002</v>
      </c>
      <c r="F17" s="181">
        <v>25.01</v>
      </c>
      <c r="G17" s="319"/>
      <c r="H17" s="182">
        <f>ROUND(E17*G17,2)</f>
        <v>0</v>
      </c>
    </row>
    <row r="18" spans="1:8" ht="16.5" thickBot="1" x14ac:dyDescent="0.3">
      <c r="A18" s="183"/>
      <c r="B18" s="160"/>
      <c r="C18" s="184" t="s">
        <v>291</v>
      </c>
      <c r="D18" s="160"/>
      <c r="E18" s="185"/>
      <c r="F18" s="160"/>
      <c r="G18" s="317"/>
      <c r="H18" s="186">
        <f>SUM(H12:H17)</f>
        <v>0</v>
      </c>
    </row>
    <row r="19" spans="1:8" ht="16.5" thickBot="1" x14ac:dyDescent="0.3">
      <c r="A19" s="187"/>
      <c r="B19" s="188"/>
      <c r="C19" s="188"/>
      <c r="D19" s="188"/>
      <c r="E19" s="189"/>
      <c r="F19" s="188"/>
      <c r="G19" s="320"/>
      <c r="H19" s="190"/>
    </row>
    <row r="20" spans="1:8" ht="16.5" thickBot="1" x14ac:dyDescent="0.3">
      <c r="A20" s="191"/>
      <c r="B20" s="37" t="s">
        <v>23</v>
      </c>
      <c r="C20" s="38" t="s">
        <v>24</v>
      </c>
      <c r="D20" s="37"/>
      <c r="E20" s="192"/>
      <c r="F20" s="192"/>
      <c r="G20" s="321"/>
      <c r="H20" s="193"/>
    </row>
    <row r="21" spans="1:8" ht="31.5" x14ac:dyDescent="0.25">
      <c r="A21" s="194" t="s">
        <v>240</v>
      </c>
      <c r="B21" s="39" t="s">
        <v>292</v>
      </c>
      <c r="C21" s="195" t="s">
        <v>241</v>
      </c>
      <c r="D21" s="41" t="s">
        <v>18</v>
      </c>
      <c r="E21" s="174">
        <v>368.9</v>
      </c>
      <c r="F21" s="164">
        <v>17.05</v>
      </c>
      <c r="G21" s="318"/>
      <c r="H21" s="165">
        <f>ROUND(E21*G21,2)</f>
        <v>0</v>
      </c>
    </row>
    <row r="22" spans="1:8" x14ac:dyDescent="0.25">
      <c r="A22" s="196" t="s">
        <v>239</v>
      </c>
      <c r="B22" s="197" t="s">
        <v>91</v>
      </c>
      <c r="C22" s="167" t="s">
        <v>26</v>
      </c>
      <c r="D22" s="168" t="s">
        <v>18</v>
      </c>
      <c r="E22" s="198">
        <v>12.52</v>
      </c>
      <c r="F22" s="170">
        <v>4.6900000000000004</v>
      </c>
      <c r="G22" s="318"/>
      <c r="H22" s="165">
        <f>ROUND(E22*G22,2)</f>
        <v>0</v>
      </c>
    </row>
    <row r="23" spans="1:8" ht="31.5" x14ac:dyDescent="0.2">
      <c r="A23" s="196" t="s">
        <v>238</v>
      </c>
      <c r="B23" s="197" t="s">
        <v>293</v>
      </c>
      <c r="C23" s="172" t="s">
        <v>237</v>
      </c>
      <c r="D23" s="175" t="s">
        <v>18</v>
      </c>
      <c r="E23" s="199">
        <v>42.38</v>
      </c>
      <c r="F23" s="170">
        <v>20.66</v>
      </c>
      <c r="G23" s="318"/>
      <c r="H23" s="165">
        <f t="shared" ref="H23:H28" si="1">ROUND(E23*G23,2)</f>
        <v>0</v>
      </c>
    </row>
    <row r="24" spans="1:8" ht="31.5" x14ac:dyDescent="0.2">
      <c r="A24" s="196" t="s">
        <v>236</v>
      </c>
      <c r="B24" s="197" t="s">
        <v>94</v>
      </c>
      <c r="C24" s="172" t="s">
        <v>29</v>
      </c>
      <c r="D24" s="175" t="s">
        <v>18</v>
      </c>
      <c r="E24" s="170">
        <v>40.99</v>
      </c>
      <c r="F24" s="170">
        <v>15.43</v>
      </c>
      <c r="G24" s="318"/>
      <c r="H24" s="165">
        <f t="shared" si="1"/>
        <v>0</v>
      </c>
    </row>
    <row r="25" spans="1:8" ht="47.25" x14ac:dyDescent="0.2">
      <c r="A25" s="196" t="s">
        <v>235</v>
      </c>
      <c r="B25" s="200" t="s">
        <v>294</v>
      </c>
      <c r="C25" s="201" t="s">
        <v>234</v>
      </c>
      <c r="D25" s="202" t="s">
        <v>16</v>
      </c>
      <c r="E25" s="170">
        <v>770.54</v>
      </c>
      <c r="F25" s="170">
        <v>3.7</v>
      </c>
      <c r="G25" s="318"/>
      <c r="H25" s="165">
        <f t="shared" si="1"/>
        <v>0</v>
      </c>
    </row>
    <row r="26" spans="1:8" ht="94.5" x14ac:dyDescent="0.2">
      <c r="A26" s="196" t="s">
        <v>233</v>
      </c>
      <c r="B26" s="197" t="s">
        <v>96</v>
      </c>
      <c r="C26" s="172" t="s">
        <v>31</v>
      </c>
      <c r="D26" s="168" t="s">
        <v>18</v>
      </c>
      <c r="E26" s="170">
        <v>98.15</v>
      </c>
      <c r="F26" s="170">
        <v>27.46</v>
      </c>
      <c r="G26" s="318"/>
      <c r="H26" s="165">
        <f t="shared" si="1"/>
        <v>0</v>
      </c>
    </row>
    <row r="27" spans="1:8" ht="63" x14ac:dyDescent="0.2">
      <c r="A27" s="196" t="s">
        <v>232</v>
      </c>
      <c r="B27" s="197" t="s">
        <v>97</v>
      </c>
      <c r="C27" s="172" t="s">
        <v>32</v>
      </c>
      <c r="D27" s="168" t="s">
        <v>18</v>
      </c>
      <c r="E27" s="170">
        <v>172.04</v>
      </c>
      <c r="F27" s="170">
        <v>26.96</v>
      </c>
      <c r="G27" s="318"/>
      <c r="H27" s="165">
        <f t="shared" si="1"/>
        <v>0</v>
      </c>
    </row>
    <row r="28" spans="1:8" ht="78.75" x14ac:dyDescent="0.2">
      <c r="A28" s="196" t="s">
        <v>231</v>
      </c>
      <c r="B28" s="39" t="s">
        <v>98</v>
      </c>
      <c r="C28" s="172" t="s">
        <v>33</v>
      </c>
      <c r="D28" s="175" t="s">
        <v>18</v>
      </c>
      <c r="E28" s="170">
        <v>28.44</v>
      </c>
      <c r="F28" s="170">
        <v>22.67</v>
      </c>
      <c r="G28" s="318"/>
      <c r="H28" s="165">
        <f t="shared" si="1"/>
        <v>0</v>
      </c>
    </row>
    <row r="29" spans="1:8" ht="32.25" thickBot="1" x14ac:dyDescent="0.25">
      <c r="A29" s="203" t="s">
        <v>230</v>
      </c>
      <c r="B29" s="204" t="s">
        <v>99</v>
      </c>
      <c r="C29" s="178" t="s">
        <v>34</v>
      </c>
      <c r="D29" s="205" t="s">
        <v>18</v>
      </c>
      <c r="E29" s="206">
        <v>13.91</v>
      </c>
      <c r="F29" s="181">
        <v>7.26</v>
      </c>
      <c r="G29" s="319"/>
      <c r="H29" s="182">
        <f>ROUND(E29*G29,2)</f>
        <v>0</v>
      </c>
    </row>
    <row r="30" spans="1:8" ht="16.5" thickBot="1" x14ac:dyDescent="0.3">
      <c r="A30" s="191"/>
      <c r="B30" s="207"/>
      <c r="C30" s="184" t="s">
        <v>295</v>
      </c>
      <c r="D30" s="208"/>
      <c r="E30" s="209"/>
      <c r="F30" s="209"/>
      <c r="G30" s="322"/>
      <c r="H30" s="210">
        <f>SUM(H21:H29)</f>
        <v>0</v>
      </c>
    </row>
    <row r="31" spans="1:8" ht="16.5" thickBot="1" x14ac:dyDescent="0.3">
      <c r="A31" s="211"/>
      <c r="B31" s="212"/>
      <c r="C31" s="213"/>
      <c r="D31" s="214"/>
      <c r="E31" s="215"/>
      <c r="F31" s="215"/>
      <c r="G31" s="319"/>
      <c r="H31" s="216"/>
    </row>
    <row r="32" spans="1:8" ht="16.5" thickBot="1" x14ac:dyDescent="0.25">
      <c r="A32" s="191"/>
      <c r="B32" s="37" t="s">
        <v>100</v>
      </c>
      <c r="C32" s="37" t="s">
        <v>36</v>
      </c>
      <c r="D32" s="208"/>
      <c r="E32" s="209"/>
      <c r="F32" s="209"/>
      <c r="G32" s="322"/>
      <c r="H32" s="217"/>
    </row>
    <row r="33" spans="1:8" x14ac:dyDescent="0.2">
      <c r="A33" s="194" t="s">
        <v>296</v>
      </c>
      <c r="B33" s="197" t="s">
        <v>297</v>
      </c>
      <c r="C33" s="218" t="s">
        <v>229</v>
      </c>
      <c r="D33" s="219" t="s">
        <v>43</v>
      </c>
      <c r="E33" s="220">
        <v>20</v>
      </c>
      <c r="F33" s="164">
        <v>24.29</v>
      </c>
      <c r="G33" s="318"/>
      <c r="H33" s="165">
        <f>ROUND(E33*G33,2)</f>
        <v>0</v>
      </c>
    </row>
    <row r="34" spans="1:8" x14ac:dyDescent="0.2">
      <c r="A34" s="196" t="s">
        <v>298</v>
      </c>
      <c r="B34" s="197" t="s">
        <v>299</v>
      </c>
      <c r="C34" s="167" t="s">
        <v>228</v>
      </c>
      <c r="D34" s="168" t="s">
        <v>43</v>
      </c>
      <c r="E34" s="221">
        <v>11</v>
      </c>
      <c r="F34" s="170">
        <v>24.66</v>
      </c>
      <c r="G34" s="318"/>
      <c r="H34" s="165">
        <f>ROUND(E34*G34,2)</f>
        <v>0</v>
      </c>
    </row>
    <row r="35" spans="1:8" ht="31.5" x14ac:dyDescent="0.2">
      <c r="A35" s="196" t="s">
        <v>300</v>
      </c>
      <c r="B35" s="42" t="s">
        <v>301</v>
      </c>
      <c r="C35" s="172" t="s">
        <v>302</v>
      </c>
      <c r="D35" s="175" t="s">
        <v>43</v>
      </c>
      <c r="E35" s="221">
        <v>1</v>
      </c>
      <c r="F35" s="170">
        <v>64.959999999999994</v>
      </c>
      <c r="G35" s="318"/>
      <c r="H35" s="165">
        <f t="shared" ref="H35:H37" si="2">ROUND(E35*G35,2)</f>
        <v>0</v>
      </c>
    </row>
    <row r="36" spans="1:8" ht="31.5" x14ac:dyDescent="0.2">
      <c r="A36" s="196" t="s">
        <v>303</v>
      </c>
      <c r="B36" s="42" t="s">
        <v>304</v>
      </c>
      <c r="C36" s="172" t="s">
        <v>305</v>
      </c>
      <c r="D36" s="175" t="s">
        <v>43</v>
      </c>
      <c r="E36" s="221">
        <v>3</v>
      </c>
      <c r="F36" s="170">
        <v>12.31</v>
      </c>
      <c r="G36" s="318"/>
      <c r="H36" s="165">
        <f t="shared" si="2"/>
        <v>0</v>
      </c>
    </row>
    <row r="37" spans="1:8" ht="31.5" x14ac:dyDescent="0.2">
      <c r="A37" s="196" t="s">
        <v>226</v>
      </c>
      <c r="B37" s="42" t="s">
        <v>101</v>
      </c>
      <c r="C37" s="43" t="s">
        <v>306</v>
      </c>
      <c r="D37" s="44" t="s">
        <v>18</v>
      </c>
      <c r="E37" s="170">
        <v>0.5</v>
      </c>
      <c r="F37" s="170">
        <v>115.93</v>
      </c>
      <c r="G37" s="318"/>
      <c r="H37" s="165">
        <f t="shared" si="2"/>
        <v>0</v>
      </c>
    </row>
    <row r="38" spans="1:8" ht="32.25" thickBot="1" x14ac:dyDescent="0.25">
      <c r="A38" s="203" t="s">
        <v>224</v>
      </c>
      <c r="B38" s="204" t="s">
        <v>307</v>
      </c>
      <c r="C38" s="178" t="s">
        <v>227</v>
      </c>
      <c r="D38" s="205" t="s">
        <v>40</v>
      </c>
      <c r="E38" s="222">
        <v>2</v>
      </c>
      <c r="F38" s="181">
        <v>49.16</v>
      </c>
      <c r="G38" s="319"/>
      <c r="H38" s="182">
        <f>ROUND(E38*G38,2)</f>
        <v>0</v>
      </c>
    </row>
    <row r="39" spans="1:8" ht="16.5" thickBot="1" x14ac:dyDescent="0.3">
      <c r="A39" s="191"/>
      <c r="B39" s="223"/>
      <c r="C39" s="184" t="s">
        <v>308</v>
      </c>
      <c r="D39" s="224"/>
      <c r="E39" s="225"/>
      <c r="F39" s="226"/>
      <c r="G39" s="323"/>
      <c r="H39" s="210">
        <f>SUM(H33:H38)</f>
        <v>0</v>
      </c>
    </row>
    <row r="40" spans="1:8" ht="16.5" thickBot="1" x14ac:dyDescent="0.3">
      <c r="A40" s="211"/>
      <c r="B40" s="227"/>
      <c r="C40" s="213"/>
      <c r="D40" s="228"/>
      <c r="E40" s="229"/>
      <c r="F40" s="230"/>
      <c r="G40" s="324"/>
      <c r="H40" s="216"/>
    </row>
    <row r="41" spans="1:8" ht="16.5" thickBot="1" x14ac:dyDescent="0.3">
      <c r="A41" s="191"/>
      <c r="B41" s="37" t="s">
        <v>309</v>
      </c>
      <c r="C41" s="37" t="s">
        <v>138</v>
      </c>
      <c r="D41" s="37"/>
      <c r="E41" s="231"/>
      <c r="F41" s="192"/>
      <c r="G41" s="321"/>
      <c r="H41" s="232"/>
    </row>
    <row r="42" spans="1:8" x14ac:dyDescent="0.2">
      <c r="A42" s="194" t="s">
        <v>222</v>
      </c>
      <c r="B42" s="39" t="s">
        <v>310</v>
      </c>
      <c r="C42" s="218" t="s">
        <v>311</v>
      </c>
      <c r="D42" s="219" t="s">
        <v>14</v>
      </c>
      <c r="E42" s="220">
        <v>166.55</v>
      </c>
      <c r="F42" s="164">
        <v>1.55</v>
      </c>
      <c r="G42" s="318"/>
      <c r="H42" s="165">
        <f>ROUND(E42*G42,2)</f>
        <v>0</v>
      </c>
    </row>
    <row r="43" spans="1:8" x14ac:dyDescent="0.2">
      <c r="A43" s="196" t="s">
        <v>221</v>
      </c>
      <c r="B43" s="39" t="s">
        <v>312</v>
      </c>
      <c r="C43" s="233" t="s">
        <v>223</v>
      </c>
      <c r="D43" s="234" t="s">
        <v>14</v>
      </c>
      <c r="E43" s="235">
        <v>2</v>
      </c>
      <c r="F43" s="170">
        <v>0.67</v>
      </c>
      <c r="G43" s="318"/>
      <c r="H43" s="165">
        <f>ROUND(E43*G43,2)</f>
        <v>0</v>
      </c>
    </row>
    <row r="44" spans="1:8" x14ac:dyDescent="0.2">
      <c r="A44" s="196" t="s">
        <v>220</v>
      </c>
      <c r="B44" s="39" t="s">
        <v>312</v>
      </c>
      <c r="C44" s="233" t="s">
        <v>225</v>
      </c>
      <c r="D44" s="234" t="s">
        <v>14</v>
      </c>
      <c r="E44" s="235">
        <v>3</v>
      </c>
      <c r="F44" s="170">
        <v>0.67</v>
      </c>
      <c r="G44" s="318"/>
      <c r="H44" s="165">
        <f t="shared" ref="H44:H64" si="3">ROUND(E44*G44,2)</f>
        <v>0</v>
      </c>
    </row>
    <row r="45" spans="1:8" x14ac:dyDescent="0.2">
      <c r="A45" s="196" t="s">
        <v>219</v>
      </c>
      <c r="B45" s="39" t="s">
        <v>313</v>
      </c>
      <c r="C45" s="167" t="s">
        <v>314</v>
      </c>
      <c r="D45" s="168" t="s">
        <v>43</v>
      </c>
      <c r="E45" s="221">
        <v>3</v>
      </c>
      <c r="F45" s="170">
        <v>27.52</v>
      </c>
      <c r="G45" s="318"/>
      <c r="H45" s="165">
        <f t="shared" si="3"/>
        <v>0</v>
      </c>
    </row>
    <row r="46" spans="1:8" x14ac:dyDescent="0.2">
      <c r="A46" s="196" t="s">
        <v>218</v>
      </c>
      <c r="B46" s="39" t="s">
        <v>313</v>
      </c>
      <c r="C46" s="167" t="s">
        <v>315</v>
      </c>
      <c r="D46" s="168" t="s">
        <v>43</v>
      </c>
      <c r="E46" s="221">
        <v>8</v>
      </c>
      <c r="F46" s="170">
        <v>27.52</v>
      </c>
      <c r="G46" s="318"/>
      <c r="H46" s="165">
        <f t="shared" si="3"/>
        <v>0</v>
      </c>
    </row>
    <row r="47" spans="1:8" x14ac:dyDescent="0.2">
      <c r="A47" s="196" t="s">
        <v>217</v>
      </c>
      <c r="B47" s="197" t="s">
        <v>316</v>
      </c>
      <c r="C47" s="167" t="s">
        <v>216</v>
      </c>
      <c r="D47" s="175" t="s">
        <v>43</v>
      </c>
      <c r="E47" s="221">
        <v>4</v>
      </c>
      <c r="F47" s="170">
        <v>25.95</v>
      </c>
      <c r="G47" s="318"/>
      <c r="H47" s="165">
        <f t="shared" si="3"/>
        <v>0</v>
      </c>
    </row>
    <row r="48" spans="1:8" x14ac:dyDescent="0.2">
      <c r="A48" s="196" t="s">
        <v>215</v>
      </c>
      <c r="B48" s="197" t="s">
        <v>317</v>
      </c>
      <c r="C48" s="167" t="s">
        <v>318</v>
      </c>
      <c r="D48" s="168" t="s">
        <v>43</v>
      </c>
      <c r="E48" s="221">
        <v>1</v>
      </c>
      <c r="F48" s="170">
        <v>34.1</v>
      </c>
      <c r="G48" s="318"/>
      <c r="H48" s="165">
        <f t="shared" si="3"/>
        <v>0</v>
      </c>
    </row>
    <row r="49" spans="1:8" x14ac:dyDescent="0.25">
      <c r="A49" s="196" t="s">
        <v>214</v>
      </c>
      <c r="B49" s="39" t="s">
        <v>319</v>
      </c>
      <c r="C49" s="236" t="s">
        <v>320</v>
      </c>
      <c r="D49" s="237" t="s">
        <v>43</v>
      </c>
      <c r="E49" s="221">
        <v>11</v>
      </c>
      <c r="F49" s="170">
        <v>18.36</v>
      </c>
      <c r="G49" s="318"/>
      <c r="H49" s="165">
        <f t="shared" si="3"/>
        <v>0</v>
      </c>
    </row>
    <row r="50" spans="1:8" ht="31.5" x14ac:dyDescent="0.2">
      <c r="A50" s="196" t="s">
        <v>213</v>
      </c>
      <c r="B50" s="197" t="s">
        <v>321</v>
      </c>
      <c r="C50" s="172" t="s">
        <v>322</v>
      </c>
      <c r="D50" s="168" t="s">
        <v>43</v>
      </c>
      <c r="E50" s="221">
        <v>7</v>
      </c>
      <c r="F50" s="170">
        <v>12.82</v>
      </c>
      <c r="G50" s="318"/>
      <c r="H50" s="165">
        <f t="shared" si="3"/>
        <v>0</v>
      </c>
    </row>
    <row r="51" spans="1:8" x14ac:dyDescent="0.25">
      <c r="A51" s="196" t="s">
        <v>212</v>
      </c>
      <c r="B51" s="39" t="s">
        <v>323</v>
      </c>
      <c r="C51" s="236" t="s">
        <v>324</v>
      </c>
      <c r="D51" s="237" t="s">
        <v>43</v>
      </c>
      <c r="E51" s="221">
        <v>3</v>
      </c>
      <c r="F51" s="170">
        <v>25.13</v>
      </c>
      <c r="G51" s="318"/>
      <c r="H51" s="165">
        <f t="shared" si="3"/>
        <v>0</v>
      </c>
    </row>
    <row r="52" spans="1:8" x14ac:dyDescent="0.25">
      <c r="A52" s="196" t="s">
        <v>211</v>
      </c>
      <c r="B52" s="39" t="s">
        <v>325</v>
      </c>
      <c r="C52" s="236" t="s">
        <v>326</v>
      </c>
      <c r="D52" s="237" t="s">
        <v>43</v>
      </c>
      <c r="E52" s="221">
        <v>2</v>
      </c>
      <c r="F52" s="170">
        <v>11.71</v>
      </c>
      <c r="G52" s="318"/>
      <c r="H52" s="165">
        <f t="shared" si="3"/>
        <v>0</v>
      </c>
    </row>
    <row r="53" spans="1:8" x14ac:dyDescent="0.25">
      <c r="A53" s="196" t="s">
        <v>210</v>
      </c>
      <c r="B53" s="39" t="s">
        <v>327</v>
      </c>
      <c r="C53" s="236" t="s">
        <v>328</v>
      </c>
      <c r="D53" s="237" t="s">
        <v>43</v>
      </c>
      <c r="E53" s="221">
        <v>3</v>
      </c>
      <c r="F53" s="170">
        <v>2.04</v>
      </c>
      <c r="G53" s="318"/>
      <c r="H53" s="165">
        <f t="shared" si="3"/>
        <v>0</v>
      </c>
    </row>
    <row r="54" spans="1:8" x14ac:dyDescent="0.25">
      <c r="A54" s="196" t="s">
        <v>209</v>
      </c>
      <c r="B54" s="39" t="s">
        <v>327</v>
      </c>
      <c r="C54" s="236" t="s">
        <v>329</v>
      </c>
      <c r="D54" s="237" t="s">
        <v>43</v>
      </c>
      <c r="E54" s="221">
        <v>6</v>
      </c>
      <c r="F54" s="170">
        <v>2.04</v>
      </c>
      <c r="G54" s="318"/>
      <c r="H54" s="165">
        <f t="shared" si="3"/>
        <v>0</v>
      </c>
    </row>
    <row r="55" spans="1:8" x14ac:dyDescent="0.25">
      <c r="A55" s="196" t="s">
        <v>208</v>
      </c>
      <c r="B55" s="42" t="s">
        <v>330</v>
      </c>
      <c r="C55" s="238" t="s">
        <v>331</v>
      </c>
      <c r="D55" s="175" t="s">
        <v>43</v>
      </c>
      <c r="E55" s="221">
        <v>2</v>
      </c>
      <c r="F55" s="170">
        <v>16.350000000000001</v>
      </c>
      <c r="G55" s="318"/>
      <c r="H55" s="165">
        <f t="shared" si="3"/>
        <v>0</v>
      </c>
    </row>
    <row r="56" spans="1:8" ht="31.5" x14ac:dyDescent="0.25">
      <c r="A56" s="196" t="s">
        <v>207</v>
      </c>
      <c r="B56" s="39" t="s">
        <v>332</v>
      </c>
      <c r="C56" s="238" t="s">
        <v>333</v>
      </c>
      <c r="D56" s="173" t="s">
        <v>43</v>
      </c>
      <c r="E56" s="221">
        <v>2</v>
      </c>
      <c r="F56" s="170">
        <v>3.82</v>
      </c>
      <c r="G56" s="318"/>
      <c r="H56" s="165">
        <f t="shared" si="3"/>
        <v>0</v>
      </c>
    </row>
    <row r="57" spans="1:8" ht="63" x14ac:dyDescent="0.25">
      <c r="A57" s="196" t="s">
        <v>206</v>
      </c>
      <c r="B57" s="39" t="s">
        <v>334</v>
      </c>
      <c r="C57" s="238" t="s">
        <v>188</v>
      </c>
      <c r="D57" s="175" t="s">
        <v>43</v>
      </c>
      <c r="E57" s="239">
        <v>2</v>
      </c>
      <c r="F57" s="170">
        <v>16.82</v>
      </c>
      <c r="G57" s="318"/>
      <c r="H57" s="165">
        <f t="shared" si="3"/>
        <v>0</v>
      </c>
    </row>
    <row r="58" spans="1:8" ht="63" x14ac:dyDescent="0.25">
      <c r="A58" s="196" t="s">
        <v>205</v>
      </c>
      <c r="B58" s="39" t="s">
        <v>335</v>
      </c>
      <c r="C58" s="238" t="s">
        <v>186</v>
      </c>
      <c r="D58" s="175" t="s">
        <v>43</v>
      </c>
      <c r="E58" s="239">
        <v>6</v>
      </c>
      <c r="F58" s="170">
        <v>23.99</v>
      </c>
      <c r="G58" s="318"/>
      <c r="H58" s="165">
        <f t="shared" si="3"/>
        <v>0</v>
      </c>
    </row>
    <row r="59" spans="1:8" ht="63" x14ac:dyDescent="0.25">
      <c r="A59" s="196" t="s">
        <v>204</v>
      </c>
      <c r="B59" s="39" t="s">
        <v>336</v>
      </c>
      <c r="C59" s="238" t="s">
        <v>182</v>
      </c>
      <c r="D59" s="175" t="s">
        <v>43</v>
      </c>
      <c r="E59" s="239">
        <v>3</v>
      </c>
      <c r="F59" s="170">
        <v>26.25</v>
      </c>
      <c r="G59" s="318"/>
      <c r="H59" s="165">
        <f t="shared" si="3"/>
        <v>0</v>
      </c>
    </row>
    <row r="60" spans="1:8" x14ac:dyDescent="0.25">
      <c r="A60" s="196" t="s">
        <v>203</v>
      </c>
      <c r="B60" s="197" t="s">
        <v>337</v>
      </c>
      <c r="C60" s="240" t="s">
        <v>180</v>
      </c>
      <c r="D60" s="173" t="s">
        <v>43</v>
      </c>
      <c r="E60" s="221">
        <v>4</v>
      </c>
      <c r="F60" s="170">
        <v>8.5399999999999991</v>
      </c>
      <c r="G60" s="318"/>
      <c r="H60" s="165">
        <f t="shared" si="3"/>
        <v>0</v>
      </c>
    </row>
    <row r="61" spans="1:8" ht="31.5" x14ac:dyDescent="0.25">
      <c r="A61" s="196" t="s">
        <v>202</v>
      </c>
      <c r="B61" s="39" t="s">
        <v>338</v>
      </c>
      <c r="C61" s="238" t="s">
        <v>339</v>
      </c>
      <c r="D61" s="173" t="s">
        <v>14</v>
      </c>
      <c r="E61" s="170">
        <v>164.55</v>
      </c>
      <c r="F61" s="170">
        <v>0.18</v>
      </c>
      <c r="G61" s="318"/>
      <c r="H61" s="165">
        <f t="shared" si="3"/>
        <v>0</v>
      </c>
    </row>
    <row r="62" spans="1:8" x14ac:dyDescent="0.25">
      <c r="A62" s="196" t="s">
        <v>201</v>
      </c>
      <c r="B62" s="39" t="s">
        <v>340</v>
      </c>
      <c r="C62" s="240" t="s">
        <v>341</v>
      </c>
      <c r="D62" s="237" t="s">
        <v>14</v>
      </c>
      <c r="E62" s="170">
        <v>164.55</v>
      </c>
      <c r="F62" s="170">
        <v>0.67</v>
      </c>
      <c r="G62" s="318"/>
      <c r="H62" s="165">
        <f t="shared" si="3"/>
        <v>0</v>
      </c>
    </row>
    <row r="63" spans="1:8" x14ac:dyDescent="0.25">
      <c r="A63" s="196" t="s">
        <v>200</v>
      </c>
      <c r="B63" s="197" t="s">
        <v>342</v>
      </c>
      <c r="C63" s="240" t="s">
        <v>174</v>
      </c>
      <c r="D63" s="173" t="s">
        <v>14</v>
      </c>
      <c r="E63" s="170">
        <v>164.55</v>
      </c>
      <c r="F63" s="170">
        <v>0.3</v>
      </c>
      <c r="G63" s="318"/>
      <c r="H63" s="165">
        <f t="shared" si="3"/>
        <v>0</v>
      </c>
    </row>
    <row r="64" spans="1:8" x14ac:dyDescent="0.25">
      <c r="A64" s="196" t="s">
        <v>199</v>
      </c>
      <c r="B64" s="197" t="s">
        <v>343</v>
      </c>
      <c r="C64" s="240" t="s">
        <v>172</v>
      </c>
      <c r="D64" s="173" t="s">
        <v>169</v>
      </c>
      <c r="E64" s="170">
        <v>164.55</v>
      </c>
      <c r="F64" s="170">
        <v>0.13</v>
      </c>
      <c r="G64" s="318"/>
      <c r="H64" s="165">
        <f t="shared" si="3"/>
        <v>0</v>
      </c>
    </row>
    <row r="65" spans="1:8" ht="32.25" thickBot="1" x14ac:dyDescent="0.3">
      <c r="A65" s="203" t="s">
        <v>198</v>
      </c>
      <c r="B65" s="204" t="s">
        <v>344</v>
      </c>
      <c r="C65" s="241" t="s">
        <v>170</v>
      </c>
      <c r="D65" s="242" t="s">
        <v>14</v>
      </c>
      <c r="E65" s="222">
        <v>2</v>
      </c>
      <c r="F65" s="181">
        <v>33.840000000000003</v>
      </c>
      <c r="G65" s="319"/>
      <c r="H65" s="182">
        <f>ROUND(E65*G65,2)</f>
        <v>0</v>
      </c>
    </row>
    <row r="66" spans="1:8" ht="16.5" thickBot="1" x14ac:dyDescent="0.3">
      <c r="A66" s="191"/>
      <c r="B66" s="243"/>
      <c r="C66" s="184" t="s">
        <v>345</v>
      </c>
      <c r="D66" s="160"/>
      <c r="E66" s="231"/>
      <c r="F66" s="231"/>
      <c r="G66" s="325"/>
      <c r="H66" s="244">
        <f>SUM(H42:H65)</f>
        <v>0</v>
      </c>
    </row>
    <row r="67" spans="1:8" ht="16.5" thickBot="1" x14ac:dyDescent="0.3">
      <c r="A67" s="211"/>
      <c r="B67" s="245"/>
      <c r="C67" s="213"/>
      <c r="D67" s="188"/>
      <c r="E67" s="246"/>
      <c r="F67" s="246"/>
      <c r="G67" s="326"/>
      <c r="H67" s="247"/>
    </row>
    <row r="68" spans="1:8" ht="16.5" thickBot="1" x14ac:dyDescent="0.3">
      <c r="A68" s="191"/>
      <c r="B68" s="37" t="s">
        <v>106</v>
      </c>
      <c r="C68" s="37" t="s">
        <v>47</v>
      </c>
      <c r="D68" s="37"/>
      <c r="E68" s="231"/>
      <c r="F68" s="231"/>
      <c r="G68" s="325"/>
      <c r="H68" s="248"/>
    </row>
    <row r="69" spans="1:8" ht="31.5" x14ac:dyDescent="0.2">
      <c r="A69" s="194" t="s">
        <v>197</v>
      </c>
      <c r="B69" s="45" t="s">
        <v>108</v>
      </c>
      <c r="C69" s="40" t="s">
        <v>346</v>
      </c>
      <c r="D69" s="46" t="s">
        <v>43</v>
      </c>
      <c r="E69" s="249">
        <v>1</v>
      </c>
      <c r="F69" s="164">
        <v>82.45</v>
      </c>
      <c r="G69" s="318"/>
      <c r="H69" s="165">
        <f>ROUND(E69*G69,2)</f>
        <v>0</v>
      </c>
    </row>
    <row r="70" spans="1:8" ht="32.25" thickBot="1" x14ac:dyDescent="0.25">
      <c r="A70" s="203" t="s">
        <v>196</v>
      </c>
      <c r="B70" s="47" t="s">
        <v>108</v>
      </c>
      <c r="C70" s="48" t="s">
        <v>49</v>
      </c>
      <c r="D70" s="49" t="s">
        <v>43</v>
      </c>
      <c r="E70" s="250">
        <v>1</v>
      </c>
      <c r="F70" s="181">
        <v>82.45</v>
      </c>
      <c r="G70" s="319"/>
      <c r="H70" s="182">
        <f>ROUND(E70*G70,2)</f>
        <v>0</v>
      </c>
    </row>
    <row r="71" spans="1:8" ht="16.5" thickBot="1" x14ac:dyDescent="0.3">
      <c r="A71" s="191"/>
      <c r="B71" s="243"/>
      <c r="C71" s="184" t="s">
        <v>347</v>
      </c>
      <c r="D71" s="160"/>
      <c r="E71" s="231"/>
      <c r="F71" s="231"/>
      <c r="G71" s="325"/>
      <c r="H71" s="244">
        <f>SUM(H69:H70)</f>
        <v>0</v>
      </c>
    </row>
    <row r="72" spans="1:8" ht="16.5" thickBot="1" x14ac:dyDescent="0.3">
      <c r="A72" s="211"/>
      <c r="B72" s="245"/>
      <c r="C72" s="213"/>
      <c r="D72" s="188"/>
      <c r="E72" s="246"/>
      <c r="F72" s="246"/>
      <c r="G72" s="326"/>
      <c r="H72" s="247"/>
    </row>
    <row r="73" spans="1:8" ht="32.25" thickBot="1" x14ac:dyDescent="0.3">
      <c r="A73" s="191"/>
      <c r="B73" s="37" t="s">
        <v>348</v>
      </c>
      <c r="C73" s="50" t="s">
        <v>163</v>
      </c>
      <c r="D73" s="160"/>
      <c r="E73" s="231"/>
      <c r="F73" s="231"/>
      <c r="G73" s="325"/>
      <c r="H73" s="248"/>
    </row>
    <row r="74" spans="1:8" ht="19.5" customHeight="1" x14ac:dyDescent="0.25">
      <c r="A74" s="194" t="s">
        <v>195</v>
      </c>
      <c r="B74" s="39" t="s">
        <v>349</v>
      </c>
      <c r="C74" s="195" t="s">
        <v>350</v>
      </c>
      <c r="D74" s="251" t="s">
        <v>14</v>
      </c>
      <c r="E74" s="252">
        <v>35</v>
      </c>
      <c r="F74" s="164">
        <v>26.53</v>
      </c>
      <c r="G74" s="318"/>
      <c r="H74" s="165">
        <f>ROUND(E74*G74,2)</f>
        <v>0</v>
      </c>
    </row>
    <row r="75" spans="1:8" ht="21" customHeight="1" thickBot="1" x14ac:dyDescent="0.3">
      <c r="A75" s="203" t="s">
        <v>194</v>
      </c>
      <c r="B75" s="51" t="s">
        <v>349</v>
      </c>
      <c r="C75" s="178" t="s">
        <v>351</v>
      </c>
      <c r="D75" s="253" t="s">
        <v>14</v>
      </c>
      <c r="E75" s="254">
        <v>21.5</v>
      </c>
      <c r="F75" s="181">
        <v>26.53</v>
      </c>
      <c r="G75" s="319"/>
      <c r="H75" s="182">
        <f>ROUND(E75*G75,2)</f>
        <v>0</v>
      </c>
    </row>
    <row r="76" spans="1:8" ht="16.5" thickBot="1" x14ac:dyDescent="0.3">
      <c r="A76" s="191"/>
      <c r="B76" s="243"/>
      <c r="C76" s="184" t="s">
        <v>352</v>
      </c>
      <c r="D76" s="160"/>
      <c r="E76" s="231"/>
      <c r="F76" s="231"/>
      <c r="G76" s="325"/>
      <c r="H76" s="244">
        <f>SUM(H74:H75)</f>
        <v>0</v>
      </c>
    </row>
    <row r="77" spans="1:8" ht="16.5" thickBot="1" x14ac:dyDescent="0.3">
      <c r="A77" s="211"/>
      <c r="B77" s="245"/>
      <c r="C77" s="213"/>
      <c r="D77" s="188"/>
      <c r="E77" s="246"/>
      <c r="F77" s="246"/>
      <c r="G77" s="326"/>
      <c r="H77" s="247"/>
    </row>
    <row r="78" spans="1:8" ht="16.5" thickBot="1" x14ac:dyDescent="0.3">
      <c r="A78" s="191"/>
      <c r="B78" s="37" t="s">
        <v>109</v>
      </c>
      <c r="C78" s="37" t="s">
        <v>51</v>
      </c>
      <c r="D78" s="160"/>
      <c r="E78" s="231"/>
      <c r="F78" s="231"/>
      <c r="G78" s="325"/>
      <c r="H78" s="248"/>
    </row>
    <row r="79" spans="1:8" x14ac:dyDescent="0.25">
      <c r="A79" s="194" t="s">
        <v>193</v>
      </c>
      <c r="B79" s="197" t="s">
        <v>110</v>
      </c>
      <c r="C79" s="218" t="s">
        <v>52</v>
      </c>
      <c r="D79" s="219" t="s">
        <v>16</v>
      </c>
      <c r="E79" s="252">
        <v>242.1</v>
      </c>
      <c r="F79" s="164">
        <v>1.76</v>
      </c>
      <c r="G79" s="318"/>
      <c r="H79" s="165">
        <f>ROUND(E79*G79,2)</f>
        <v>0</v>
      </c>
    </row>
    <row r="80" spans="1:8" ht="63" x14ac:dyDescent="0.2">
      <c r="A80" s="196" t="s">
        <v>192</v>
      </c>
      <c r="B80" s="39" t="s">
        <v>111</v>
      </c>
      <c r="C80" s="52" t="s">
        <v>262</v>
      </c>
      <c r="D80" s="175" t="s">
        <v>18</v>
      </c>
      <c r="E80" s="255">
        <v>110.66000000000001</v>
      </c>
      <c r="F80" s="170">
        <v>29.99</v>
      </c>
      <c r="G80" s="318"/>
      <c r="H80" s="165">
        <f>ROUND(E80*G80,2)</f>
        <v>0</v>
      </c>
    </row>
    <row r="81" spans="1:8" x14ac:dyDescent="0.2">
      <c r="A81" s="196" t="s">
        <v>191</v>
      </c>
      <c r="B81" s="197" t="s">
        <v>112</v>
      </c>
      <c r="C81" s="167" t="s">
        <v>53</v>
      </c>
      <c r="D81" s="168" t="s">
        <v>54</v>
      </c>
      <c r="E81" s="255">
        <v>34.86</v>
      </c>
      <c r="F81" s="170">
        <v>106.92</v>
      </c>
      <c r="G81" s="318"/>
      <c r="H81" s="165">
        <f t="shared" ref="H81:H85" si="4">ROUND(E81*G81,2)</f>
        <v>0</v>
      </c>
    </row>
    <row r="82" spans="1:8" x14ac:dyDescent="0.2">
      <c r="A82" s="196" t="s">
        <v>190</v>
      </c>
      <c r="B82" s="197" t="s">
        <v>113</v>
      </c>
      <c r="C82" s="167" t="s">
        <v>55</v>
      </c>
      <c r="D82" s="168" t="s">
        <v>54</v>
      </c>
      <c r="E82" s="255">
        <v>23.24</v>
      </c>
      <c r="F82" s="170">
        <v>145.62</v>
      </c>
      <c r="G82" s="318"/>
      <c r="H82" s="165">
        <f t="shared" si="4"/>
        <v>0</v>
      </c>
    </row>
    <row r="83" spans="1:8" ht="47.25" x14ac:dyDescent="0.2">
      <c r="A83" s="196" t="s">
        <v>189</v>
      </c>
      <c r="B83" s="197" t="s">
        <v>114</v>
      </c>
      <c r="C83" s="172" t="s">
        <v>56</v>
      </c>
      <c r="D83" s="168" t="s">
        <v>16</v>
      </c>
      <c r="E83" s="255">
        <v>2.25</v>
      </c>
      <c r="F83" s="170">
        <v>13.56</v>
      </c>
      <c r="G83" s="318"/>
      <c r="H83" s="165">
        <f t="shared" si="4"/>
        <v>0</v>
      </c>
    </row>
    <row r="84" spans="1:8" ht="27" customHeight="1" x14ac:dyDescent="0.2">
      <c r="A84" s="196" t="s">
        <v>187</v>
      </c>
      <c r="B84" s="53" t="s">
        <v>115</v>
      </c>
      <c r="C84" s="54" t="s">
        <v>57</v>
      </c>
      <c r="D84" s="55" t="s">
        <v>16</v>
      </c>
      <c r="E84" s="255">
        <v>2.25</v>
      </c>
      <c r="F84" s="170">
        <v>31.27</v>
      </c>
      <c r="G84" s="318"/>
      <c r="H84" s="165">
        <f t="shared" si="4"/>
        <v>0</v>
      </c>
    </row>
    <row r="85" spans="1:8" ht="31.5" x14ac:dyDescent="0.25">
      <c r="A85" s="196" t="s">
        <v>185</v>
      </c>
      <c r="B85" s="197" t="s">
        <v>116</v>
      </c>
      <c r="C85" s="238" t="s">
        <v>58</v>
      </c>
      <c r="D85" s="237" t="s">
        <v>14</v>
      </c>
      <c r="E85" s="255">
        <v>9</v>
      </c>
      <c r="F85" s="170">
        <v>11.33</v>
      </c>
      <c r="G85" s="318"/>
      <c r="H85" s="165">
        <f t="shared" si="4"/>
        <v>0</v>
      </c>
    </row>
    <row r="86" spans="1:8" ht="16.5" thickBot="1" x14ac:dyDescent="0.3">
      <c r="A86" s="203" t="s">
        <v>184</v>
      </c>
      <c r="B86" s="51" t="s">
        <v>117</v>
      </c>
      <c r="C86" s="56" t="s">
        <v>59</v>
      </c>
      <c r="D86" s="57" t="s">
        <v>14</v>
      </c>
      <c r="E86" s="206">
        <v>9</v>
      </c>
      <c r="F86" s="181">
        <v>27.52</v>
      </c>
      <c r="G86" s="319"/>
      <c r="H86" s="182">
        <f>ROUND(E86*G86,2)</f>
        <v>0</v>
      </c>
    </row>
    <row r="87" spans="1:8" ht="16.5" thickBot="1" x14ac:dyDescent="0.3">
      <c r="A87" s="191"/>
      <c r="B87" s="243"/>
      <c r="C87" s="184" t="s">
        <v>353</v>
      </c>
      <c r="D87" s="160"/>
      <c r="E87" s="231"/>
      <c r="F87" s="231"/>
      <c r="G87" s="325"/>
      <c r="H87" s="244">
        <f>SUM(H79:H86)</f>
        <v>0</v>
      </c>
    </row>
    <row r="88" spans="1:8" ht="16.5" thickBot="1" x14ac:dyDescent="0.3">
      <c r="A88" s="211"/>
      <c r="B88" s="245"/>
      <c r="C88" s="213"/>
      <c r="D88" s="188"/>
      <c r="E88" s="246"/>
      <c r="F88" s="246"/>
      <c r="G88" s="326"/>
      <c r="H88" s="247"/>
    </row>
    <row r="89" spans="1:8" ht="16.5" thickBot="1" x14ac:dyDescent="0.3">
      <c r="A89" s="191"/>
      <c r="B89" s="37" t="s">
        <v>118</v>
      </c>
      <c r="C89" s="37" t="s">
        <v>61</v>
      </c>
      <c r="D89" s="160"/>
      <c r="E89" s="256"/>
      <c r="F89" s="256"/>
      <c r="G89" s="327"/>
      <c r="H89" s="257"/>
    </row>
    <row r="90" spans="1:8" ht="16.5" thickBot="1" x14ac:dyDescent="0.3">
      <c r="A90" s="211" t="s">
        <v>183</v>
      </c>
      <c r="B90" s="204" t="s">
        <v>122</v>
      </c>
      <c r="C90" s="258" t="s">
        <v>67</v>
      </c>
      <c r="D90" s="259" t="s">
        <v>14</v>
      </c>
      <c r="E90" s="260">
        <v>475</v>
      </c>
      <c r="F90" s="215">
        <v>0.26</v>
      </c>
      <c r="G90" s="319"/>
      <c r="H90" s="182">
        <f>ROUND(E90*G90,2)</f>
        <v>0</v>
      </c>
    </row>
    <row r="91" spans="1:8" ht="16.5" thickBot="1" x14ac:dyDescent="0.3">
      <c r="A91" s="191"/>
      <c r="B91" s="243"/>
      <c r="C91" s="184" t="s">
        <v>354</v>
      </c>
      <c r="D91" s="160"/>
      <c r="E91" s="231"/>
      <c r="F91" s="231"/>
      <c r="G91" s="325"/>
      <c r="H91" s="248">
        <f>SUM(H90:H90)</f>
        <v>0</v>
      </c>
    </row>
    <row r="92" spans="1:8" ht="16.5" thickBot="1" x14ac:dyDescent="0.3">
      <c r="A92" s="211"/>
      <c r="B92" s="245"/>
      <c r="C92" s="213"/>
      <c r="D92" s="188"/>
      <c r="E92" s="246"/>
      <c r="F92" s="246"/>
      <c r="G92" s="326"/>
      <c r="H92" s="247"/>
    </row>
    <row r="93" spans="1:8" ht="16.5" thickBot="1" x14ac:dyDescent="0.3">
      <c r="A93" s="191"/>
      <c r="B93" s="37" t="s">
        <v>123</v>
      </c>
      <c r="C93" s="37" t="s">
        <v>69</v>
      </c>
      <c r="D93" s="37"/>
      <c r="E93" s="231"/>
      <c r="F93" s="231"/>
      <c r="G93" s="325"/>
      <c r="H93" s="261"/>
    </row>
    <row r="94" spans="1:8" x14ac:dyDescent="0.25">
      <c r="A94" s="194" t="s">
        <v>181</v>
      </c>
      <c r="B94" s="197" t="s">
        <v>124</v>
      </c>
      <c r="C94" s="218" t="s">
        <v>70</v>
      </c>
      <c r="D94" s="219" t="s">
        <v>14</v>
      </c>
      <c r="E94" s="252">
        <v>475</v>
      </c>
      <c r="F94" s="164">
        <v>2.39</v>
      </c>
      <c r="G94" s="318"/>
      <c r="H94" s="165">
        <f>ROUND(E94*G94,2)</f>
        <v>0</v>
      </c>
    </row>
    <row r="95" spans="1:8" x14ac:dyDescent="0.25">
      <c r="A95" s="196" t="s">
        <v>179</v>
      </c>
      <c r="B95" s="39" t="s">
        <v>125</v>
      </c>
      <c r="C95" s="58" t="s">
        <v>71</v>
      </c>
      <c r="D95" s="44" t="s">
        <v>43</v>
      </c>
      <c r="E95" s="262">
        <v>1</v>
      </c>
      <c r="F95" s="170">
        <v>68.319999999999993</v>
      </c>
      <c r="G95" s="318"/>
      <c r="H95" s="165">
        <f>ROUND(E95*G95,2)</f>
        <v>0</v>
      </c>
    </row>
    <row r="96" spans="1:8" x14ac:dyDescent="0.25">
      <c r="A96" s="196" t="s">
        <v>178</v>
      </c>
      <c r="B96" s="39" t="s">
        <v>126</v>
      </c>
      <c r="C96" s="58" t="s">
        <v>72</v>
      </c>
      <c r="D96" s="44" t="s">
        <v>43</v>
      </c>
      <c r="E96" s="262">
        <v>1</v>
      </c>
      <c r="F96" s="170">
        <v>162.26</v>
      </c>
      <c r="G96" s="318"/>
      <c r="H96" s="165">
        <f>ROUND(E96*G96,2)</f>
        <v>0</v>
      </c>
    </row>
    <row r="97" spans="1:8" ht="16.5" thickBot="1" x14ac:dyDescent="0.3">
      <c r="A97" s="203" t="s">
        <v>177</v>
      </c>
      <c r="B97" s="59" t="s">
        <v>127</v>
      </c>
      <c r="C97" s="56" t="s">
        <v>73</v>
      </c>
      <c r="D97" s="60" t="s">
        <v>43</v>
      </c>
      <c r="E97" s="254">
        <v>1</v>
      </c>
      <c r="F97" s="181">
        <v>93.94</v>
      </c>
      <c r="G97" s="319"/>
      <c r="H97" s="182">
        <f>ROUND(E97*G97,2)</f>
        <v>0</v>
      </c>
    </row>
    <row r="98" spans="1:8" ht="16.5" thickBot="1" x14ac:dyDescent="0.3">
      <c r="A98" s="191"/>
      <c r="B98" s="231"/>
      <c r="C98" s="184" t="s">
        <v>355</v>
      </c>
      <c r="D98" s="160"/>
      <c r="E98" s="231"/>
      <c r="F98" s="231"/>
      <c r="G98" s="325"/>
      <c r="H98" s="244">
        <f>SUM(H94:H97)</f>
        <v>0</v>
      </c>
    </row>
    <row r="99" spans="1:8" ht="16.5" thickBot="1" x14ac:dyDescent="0.3">
      <c r="A99" s="211"/>
      <c r="B99" s="246"/>
      <c r="C99" s="213"/>
      <c r="D99" s="188"/>
      <c r="E99" s="246"/>
      <c r="F99" s="246"/>
      <c r="G99" s="326"/>
      <c r="H99" s="247"/>
    </row>
    <row r="100" spans="1:8" ht="16.5" thickBot="1" x14ac:dyDescent="0.3">
      <c r="A100" s="263"/>
      <c r="B100" s="160" t="s">
        <v>356</v>
      </c>
      <c r="C100" s="264" t="s">
        <v>357</v>
      </c>
      <c r="D100" s="160"/>
      <c r="E100" s="231"/>
      <c r="F100" s="231"/>
      <c r="G100" s="325"/>
      <c r="H100" s="248"/>
    </row>
    <row r="101" spans="1:8" ht="31.5" x14ac:dyDescent="0.25">
      <c r="A101" s="265" t="s">
        <v>176</v>
      </c>
      <c r="B101" s="266" t="s">
        <v>160</v>
      </c>
      <c r="C101" s="61" t="s">
        <v>159</v>
      </c>
      <c r="D101" s="266" t="s">
        <v>43</v>
      </c>
      <c r="E101" s="230">
        <v>7</v>
      </c>
      <c r="F101" s="246">
        <v>12.76</v>
      </c>
      <c r="G101" s="326"/>
      <c r="H101" s="165">
        <f>ROUND(E101*G101,2)</f>
        <v>0</v>
      </c>
    </row>
    <row r="102" spans="1:8" x14ac:dyDescent="0.25">
      <c r="A102" s="267" t="s">
        <v>175</v>
      </c>
      <c r="B102" s="268" t="s">
        <v>158</v>
      </c>
      <c r="C102" s="269" t="s">
        <v>157</v>
      </c>
      <c r="D102" s="270" t="s">
        <v>43</v>
      </c>
      <c r="E102" s="250">
        <v>2</v>
      </c>
      <c r="F102" s="271">
        <v>16.73</v>
      </c>
      <c r="G102" s="236"/>
      <c r="H102" s="165">
        <f>ROUND(E102*G102,2)</f>
        <v>0</v>
      </c>
    </row>
    <row r="103" spans="1:8" x14ac:dyDescent="0.25">
      <c r="A103" s="267" t="s">
        <v>173</v>
      </c>
      <c r="B103" s="272" t="s">
        <v>156</v>
      </c>
      <c r="C103" s="273" t="s">
        <v>155</v>
      </c>
      <c r="D103" s="272" t="s">
        <v>43</v>
      </c>
      <c r="E103" s="274">
        <v>9</v>
      </c>
      <c r="F103" s="271">
        <v>0.77</v>
      </c>
      <c r="G103" s="236"/>
      <c r="H103" s="165">
        <f>ROUND(E103*G103,2)</f>
        <v>0</v>
      </c>
    </row>
    <row r="104" spans="1:8" ht="15.75" customHeight="1" x14ac:dyDescent="0.25">
      <c r="A104" s="267" t="s">
        <v>171</v>
      </c>
      <c r="B104" s="272" t="s">
        <v>154</v>
      </c>
      <c r="C104" s="275" t="s">
        <v>153</v>
      </c>
      <c r="D104" s="272" t="s">
        <v>43</v>
      </c>
      <c r="E104" s="250">
        <v>7</v>
      </c>
      <c r="F104" s="271">
        <v>5.94</v>
      </c>
      <c r="G104" s="236"/>
      <c r="H104" s="165">
        <f>ROUND(E104*G104,2)</f>
        <v>0</v>
      </c>
    </row>
    <row r="105" spans="1:8" x14ac:dyDescent="0.25">
      <c r="A105" s="267" t="s">
        <v>83</v>
      </c>
      <c r="B105" s="272" t="s">
        <v>152</v>
      </c>
      <c r="C105" s="276" t="s">
        <v>151</v>
      </c>
      <c r="D105" s="272" t="s">
        <v>43</v>
      </c>
      <c r="E105" s="271">
        <v>3</v>
      </c>
      <c r="F105" s="271">
        <v>10.130000000000001</v>
      </c>
      <c r="G105" s="236"/>
      <c r="H105" s="165">
        <f t="shared" ref="H105:H110" si="5">ROUND(E105*G105,2)</f>
        <v>0</v>
      </c>
    </row>
    <row r="106" spans="1:8" x14ac:dyDescent="0.25">
      <c r="A106" s="267" t="s">
        <v>168</v>
      </c>
      <c r="B106" s="277" t="s">
        <v>150</v>
      </c>
      <c r="C106" s="273" t="s">
        <v>149</v>
      </c>
      <c r="D106" s="277" t="s">
        <v>43</v>
      </c>
      <c r="E106" s="271">
        <v>2</v>
      </c>
      <c r="F106" s="271">
        <v>7.4</v>
      </c>
      <c r="G106" s="236"/>
      <c r="H106" s="165">
        <f t="shared" si="5"/>
        <v>0</v>
      </c>
    </row>
    <row r="107" spans="1:8" x14ac:dyDescent="0.25">
      <c r="A107" s="267" t="s">
        <v>167</v>
      </c>
      <c r="B107" s="277" t="s">
        <v>148</v>
      </c>
      <c r="C107" s="273" t="s">
        <v>147</v>
      </c>
      <c r="D107" s="277" t="s">
        <v>43</v>
      </c>
      <c r="E107" s="271">
        <v>84</v>
      </c>
      <c r="F107" s="271">
        <v>0.7</v>
      </c>
      <c r="G107" s="236"/>
      <c r="H107" s="165">
        <f t="shared" si="5"/>
        <v>0</v>
      </c>
    </row>
    <row r="108" spans="1:8" x14ac:dyDescent="0.25">
      <c r="A108" s="267" t="s">
        <v>166</v>
      </c>
      <c r="B108" s="62" t="s">
        <v>146</v>
      </c>
      <c r="C108" s="278" t="s">
        <v>145</v>
      </c>
      <c r="D108" s="62" t="s">
        <v>43</v>
      </c>
      <c r="E108" s="271">
        <v>6</v>
      </c>
      <c r="F108" s="271">
        <v>5.9</v>
      </c>
      <c r="G108" s="236"/>
      <c r="H108" s="165">
        <f t="shared" si="5"/>
        <v>0</v>
      </c>
    </row>
    <row r="109" spans="1:8" x14ac:dyDescent="0.25">
      <c r="A109" s="267" t="s">
        <v>165</v>
      </c>
      <c r="B109" s="62" t="s">
        <v>144</v>
      </c>
      <c r="C109" s="273" t="s">
        <v>143</v>
      </c>
      <c r="D109" s="62" t="s">
        <v>43</v>
      </c>
      <c r="E109" s="271">
        <v>3</v>
      </c>
      <c r="F109" s="271">
        <v>9.69</v>
      </c>
      <c r="G109" s="236"/>
      <c r="H109" s="165">
        <f t="shared" si="5"/>
        <v>0</v>
      </c>
    </row>
    <row r="110" spans="1:8" ht="47.25" x14ac:dyDescent="0.25">
      <c r="A110" s="267" t="s">
        <v>162</v>
      </c>
      <c r="B110" s="272" t="s">
        <v>142</v>
      </c>
      <c r="C110" s="238" t="s">
        <v>358</v>
      </c>
      <c r="D110" s="272" t="s">
        <v>359</v>
      </c>
      <c r="E110" s="206">
        <v>164.55</v>
      </c>
      <c r="F110" s="250">
        <v>0.41</v>
      </c>
      <c r="G110" s="276"/>
      <c r="H110" s="165">
        <f t="shared" si="5"/>
        <v>0</v>
      </c>
    </row>
    <row r="111" spans="1:8" ht="32.25" thickBot="1" x14ac:dyDescent="0.3">
      <c r="A111" s="267" t="s">
        <v>161</v>
      </c>
      <c r="B111" s="279" t="s">
        <v>141</v>
      </c>
      <c r="C111" s="241" t="s">
        <v>360</v>
      </c>
      <c r="D111" s="279" t="s">
        <v>359</v>
      </c>
      <c r="E111" s="206">
        <v>164.55</v>
      </c>
      <c r="F111" s="250">
        <v>0.11</v>
      </c>
      <c r="G111" s="324"/>
      <c r="H111" s="182">
        <f>ROUND(E111*G111,2)</f>
        <v>0</v>
      </c>
    </row>
    <row r="112" spans="1:8" ht="16.5" thickBot="1" x14ac:dyDescent="0.3">
      <c r="A112" s="263"/>
      <c r="B112" s="231"/>
      <c r="C112" s="184" t="s">
        <v>361</v>
      </c>
      <c r="D112" s="160"/>
      <c r="E112" s="231"/>
      <c r="F112" s="231"/>
      <c r="G112" s="325"/>
      <c r="H112" s="248">
        <f>SUM(H101:H111)</f>
        <v>0</v>
      </c>
    </row>
    <row r="113" spans="1:8" ht="16.5" thickBot="1" x14ac:dyDescent="0.3">
      <c r="A113" s="280"/>
      <c r="B113" s="281"/>
      <c r="C113" s="282"/>
      <c r="D113" s="283"/>
      <c r="E113" s="281"/>
      <c r="F113" s="281"/>
      <c r="G113" s="328"/>
      <c r="H113" s="284"/>
    </row>
    <row r="114" spans="1:8" ht="16.5" thickBot="1" x14ac:dyDescent="0.3">
      <c r="A114" s="285"/>
      <c r="B114" s="286"/>
      <c r="C114" s="287" t="s">
        <v>78</v>
      </c>
      <c r="D114" s="288"/>
      <c r="E114" s="289"/>
      <c r="F114" s="289"/>
      <c r="G114" s="329"/>
      <c r="H114" s="290"/>
    </row>
    <row r="115" spans="1:8" x14ac:dyDescent="0.25">
      <c r="A115" s="291"/>
      <c r="B115" s="292"/>
      <c r="C115" s="293" t="s">
        <v>362</v>
      </c>
      <c r="D115" s="294"/>
      <c r="E115" s="292"/>
      <c r="F115" s="292"/>
      <c r="G115" s="330"/>
      <c r="H115" s="295"/>
    </row>
    <row r="116" spans="1:8" x14ac:dyDescent="0.25">
      <c r="A116" s="296"/>
      <c r="B116" s="63" t="s">
        <v>11</v>
      </c>
      <c r="C116" s="64" t="s">
        <v>12</v>
      </c>
      <c r="D116" s="237"/>
      <c r="E116" s="297"/>
      <c r="F116" s="297"/>
      <c r="G116" s="331"/>
      <c r="H116" s="298">
        <f>H18</f>
        <v>0</v>
      </c>
    </row>
    <row r="117" spans="1:8" x14ac:dyDescent="0.25">
      <c r="A117" s="296"/>
      <c r="B117" s="63" t="s">
        <v>23</v>
      </c>
      <c r="C117" s="65" t="s">
        <v>24</v>
      </c>
      <c r="D117" s="63"/>
      <c r="E117" s="297"/>
      <c r="F117" s="297"/>
      <c r="G117" s="331"/>
      <c r="H117" s="298">
        <f>H30</f>
        <v>0</v>
      </c>
    </row>
    <row r="118" spans="1:8" x14ac:dyDescent="0.25">
      <c r="A118" s="296"/>
      <c r="B118" s="63" t="s">
        <v>140</v>
      </c>
      <c r="C118" s="66" t="s">
        <v>79</v>
      </c>
      <c r="D118" s="237"/>
      <c r="E118" s="297"/>
      <c r="F118" s="297"/>
      <c r="G118" s="331"/>
      <c r="H118" s="298">
        <f>H39</f>
        <v>0</v>
      </c>
    </row>
    <row r="119" spans="1:8" x14ac:dyDescent="0.25">
      <c r="A119" s="296"/>
      <c r="B119" s="63" t="s">
        <v>139</v>
      </c>
      <c r="C119" s="67" t="s">
        <v>138</v>
      </c>
      <c r="D119" s="63"/>
      <c r="E119" s="297"/>
      <c r="F119" s="297"/>
      <c r="G119" s="331"/>
      <c r="H119" s="298">
        <f>H66</f>
        <v>0</v>
      </c>
    </row>
    <row r="120" spans="1:8" x14ac:dyDescent="0.25">
      <c r="A120" s="296"/>
      <c r="B120" s="63" t="s">
        <v>363</v>
      </c>
      <c r="C120" s="67" t="s">
        <v>47</v>
      </c>
      <c r="D120" s="63"/>
      <c r="E120" s="297"/>
      <c r="F120" s="297"/>
      <c r="G120" s="331"/>
      <c r="H120" s="298">
        <f>H71</f>
        <v>0</v>
      </c>
    </row>
    <row r="121" spans="1:8" ht="31.5" x14ac:dyDescent="0.25">
      <c r="A121" s="296"/>
      <c r="B121" s="63" t="s">
        <v>164</v>
      </c>
      <c r="C121" s="67" t="s">
        <v>163</v>
      </c>
      <c r="D121" s="63"/>
      <c r="E121" s="297"/>
      <c r="F121" s="297"/>
      <c r="G121" s="331"/>
      <c r="H121" s="298">
        <f>H76</f>
        <v>0</v>
      </c>
    </row>
    <row r="122" spans="1:8" x14ac:dyDescent="0.25">
      <c r="A122" s="296"/>
      <c r="B122" s="63" t="s">
        <v>136</v>
      </c>
      <c r="C122" s="67" t="s">
        <v>80</v>
      </c>
      <c r="D122" s="237"/>
      <c r="E122" s="299"/>
      <c r="F122" s="299"/>
      <c r="G122" s="332"/>
      <c r="H122" s="300">
        <f>H87</f>
        <v>0</v>
      </c>
    </row>
    <row r="123" spans="1:8" x14ac:dyDescent="0.25">
      <c r="A123" s="296"/>
      <c r="B123" s="63" t="s">
        <v>135</v>
      </c>
      <c r="C123" s="67" t="s">
        <v>81</v>
      </c>
      <c r="D123" s="237"/>
      <c r="E123" s="297"/>
      <c r="F123" s="297"/>
      <c r="G123" s="331"/>
      <c r="H123" s="298">
        <f>H91</f>
        <v>0</v>
      </c>
    </row>
    <row r="124" spans="1:8" x14ac:dyDescent="0.25">
      <c r="A124" s="296"/>
      <c r="B124" s="63" t="s">
        <v>134</v>
      </c>
      <c r="C124" s="67" t="s">
        <v>82</v>
      </c>
      <c r="D124" s="63"/>
      <c r="E124" s="297"/>
      <c r="F124" s="297"/>
      <c r="G124" s="331"/>
      <c r="H124" s="298">
        <f>H98</f>
        <v>0</v>
      </c>
    </row>
    <row r="125" spans="1:8" x14ac:dyDescent="0.25">
      <c r="A125" s="301"/>
      <c r="B125" s="63" t="s">
        <v>133</v>
      </c>
      <c r="C125" s="302" t="s">
        <v>357</v>
      </c>
      <c r="D125" s="303"/>
      <c r="E125" s="304"/>
      <c r="F125" s="304"/>
      <c r="G125" s="333"/>
      <c r="H125" s="305">
        <f>H112</f>
        <v>0</v>
      </c>
    </row>
    <row r="126" spans="1:8" ht="16.5" thickBot="1" x14ac:dyDescent="0.3">
      <c r="A126" s="301"/>
      <c r="B126" s="304"/>
      <c r="C126" s="306"/>
      <c r="D126" s="303"/>
      <c r="E126" s="304"/>
      <c r="F126" s="304"/>
      <c r="G126" s="333"/>
      <c r="H126" s="305"/>
    </row>
    <row r="127" spans="1:8" ht="16.5" thickBot="1" x14ac:dyDescent="0.3">
      <c r="A127" s="285"/>
      <c r="B127" s="289"/>
      <c r="C127" s="144" t="s">
        <v>364</v>
      </c>
      <c r="D127" s="307"/>
      <c r="E127" s="307"/>
      <c r="F127" s="307"/>
      <c r="G127" s="334"/>
      <c r="H127" s="308">
        <f>SUM(H116:H126)</f>
        <v>0</v>
      </c>
    </row>
    <row r="128" spans="1:8" ht="15.75" customHeight="1" x14ac:dyDescent="0.25">
      <c r="A128" s="309"/>
      <c r="B128" s="310"/>
      <c r="C128" s="311"/>
      <c r="D128" s="311"/>
      <c r="E128" s="311"/>
      <c r="F128" s="311"/>
      <c r="G128" s="311"/>
      <c r="H128" s="312"/>
    </row>
    <row r="129" spans="1:8" x14ac:dyDescent="0.25">
      <c r="A129" s="313"/>
      <c r="B129" s="312"/>
      <c r="C129" s="312"/>
      <c r="D129" s="312"/>
      <c r="E129" s="312"/>
      <c r="F129" s="312"/>
      <c r="G129" s="312"/>
      <c r="H129" s="312"/>
    </row>
    <row r="130" spans="1:8" ht="30.95" customHeight="1" x14ac:dyDescent="0.25"/>
    <row r="132" spans="1:8" ht="15.75" customHeight="1" x14ac:dyDescent="0.25"/>
    <row r="133" spans="1:8" ht="15.75" customHeight="1" x14ac:dyDescent="0.25"/>
    <row r="134" spans="1:8" ht="15.75" customHeight="1" x14ac:dyDescent="0.25"/>
    <row r="135" spans="1:8" ht="15.75" customHeight="1" x14ac:dyDescent="0.25"/>
    <row r="136" spans="1:8" ht="15.75" customHeight="1" x14ac:dyDescent="0.25"/>
    <row r="137" spans="1:8" ht="15.75" customHeight="1" x14ac:dyDescent="0.25"/>
    <row r="138" spans="1:8" ht="15.75" customHeight="1" x14ac:dyDescent="0.25"/>
    <row r="139" spans="1:8" ht="15.75" customHeight="1" x14ac:dyDescent="0.25"/>
    <row r="140" spans="1:8" ht="15.75" customHeight="1" x14ac:dyDescent="0.25"/>
    <row r="141" spans="1:8" ht="15.75" customHeight="1" x14ac:dyDescent="0.25"/>
    <row r="142" spans="1:8" ht="15.75" customHeight="1" x14ac:dyDescent="0.25"/>
    <row r="143" spans="1:8" ht="15.75" customHeight="1" x14ac:dyDescent="0.25"/>
    <row r="144" spans="1:8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</sheetData>
  <mergeCells count="7">
    <mergeCell ref="A5:H5"/>
    <mergeCell ref="A1:B1"/>
    <mergeCell ref="C1:H1"/>
    <mergeCell ref="A2:B2"/>
    <mergeCell ref="C2:H2"/>
    <mergeCell ref="A3:H3"/>
    <mergeCell ref="A4:H4"/>
  </mergeCells>
  <pageMargins left="0.51181102362204722" right="0.31496062992125984" top="0.35433070866141736" bottom="0.35433070866141736" header="0.31496062992125984" footer="0.31496062992125984"/>
  <pageSetup paperSize="9" scale="80" orientation="portrait" r:id="rId1"/>
  <rowBreaks count="2" manualBreakCount="2">
    <brk id="37" max="6" man="1"/>
    <brk id="80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15"/>
  <sheetViews>
    <sheetView topLeftCell="A4" workbookViewId="0">
      <selection activeCell="K15" sqref="K15"/>
    </sheetView>
  </sheetViews>
  <sheetFormatPr defaultRowHeight="12.75" x14ac:dyDescent="0.2"/>
  <cols>
    <col min="1" max="1" width="9.5703125" customWidth="1"/>
    <col min="6" max="6" width="18" customWidth="1"/>
    <col min="7" max="7" width="20" customWidth="1"/>
    <col min="257" max="257" width="9.5703125" customWidth="1"/>
    <col min="262" max="262" width="18" customWidth="1"/>
    <col min="263" max="263" width="20" customWidth="1"/>
    <col min="513" max="513" width="9.5703125" customWidth="1"/>
    <col min="518" max="518" width="18" customWidth="1"/>
    <col min="519" max="519" width="20" customWidth="1"/>
    <col min="769" max="769" width="9.5703125" customWidth="1"/>
    <col min="774" max="774" width="18" customWidth="1"/>
    <col min="775" max="775" width="20" customWidth="1"/>
    <col min="1025" max="1025" width="9.5703125" customWidth="1"/>
    <col min="1030" max="1030" width="18" customWidth="1"/>
    <col min="1031" max="1031" width="20" customWidth="1"/>
    <col min="1281" max="1281" width="9.5703125" customWidth="1"/>
    <col min="1286" max="1286" width="18" customWidth="1"/>
    <col min="1287" max="1287" width="20" customWidth="1"/>
    <col min="1537" max="1537" width="9.5703125" customWidth="1"/>
    <col min="1542" max="1542" width="18" customWidth="1"/>
    <col min="1543" max="1543" width="20" customWidth="1"/>
    <col min="1793" max="1793" width="9.5703125" customWidth="1"/>
    <col min="1798" max="1798" width="18" customWidth="1"/>
    <col min="1799" max="1799" width="20" customWidth="1"/>
    <col min="2049" max="2049" width="9.5703125" customWidth="1"/>
    <col min="2054" max="2054" width="18" customWidth="1"/>
    <col min="2055" max="2055" width="20" customWidth="1"/>
    <col min="2305" max="2305" width="9.5703125" customWidth="1"/>
    <col min="2310" max="2310" width="18" customWidth="1"/>
    <col min="2311" max="2311" width="20" customWidth="1"/>
    <col min="2561" max="2561" width="9.5703125" customWidth="1"/>
    <col min="2566" max="2566" width="18" customWidth="1"/>
    <col min="2567" max="2567" width="20" customWidth="1"/>
    <col min="2817" max="2817" width="9.5703125" customWidth="1"/>
    <col min="2822" max="2822" width="18" customWidth="1"/>
    <col min="2823" max="2823" width="20" customWidth="1"/>
    <col min="3073" max="3073" width="9.5703125" customWidth="1"/>
    <col min="3078" max="3078" width="18" customWidth="1"/>
    <col min="3079" max="3079" width="20" customWidth="1"/>
    <col min="3329" max="3329" width="9.5703125" customWidth="1"/>
    <col min="3334" max="3334" width="18" customWidth="1"/>
    <col min="3335" max="3335" width="20" customWidth="1"/>
    <col min="3585" max="3585" width="9.5703125" customWidth="1"/>
    <col min="3590" max="3590" width="18" customWidth="1"/>
    <col min="3591" max="3591" width="20" customWidth="1"/>
    <col min="3841" max="3841" width="9.5703125" customWidth="1"/>
    <col min="3846" max="3846" width="18" customWidth="1"/>
    <col min="3847" max="3847" width="20" customWidth="1"/>
    <col min="4097" max="4097" width="9.5703125" customWidth="1"/>
    <col min="4102" max="4102" width="18" customWidth="1"/>
    <col min="4103" max="4103" width="20" customWidth="1"/>
    <col min="4353" max="4353" width="9.5703125" customWidth="1"/>
    <col min="4358" max="4358" width="18" customWidth="1"/>
    <col min="4359" max="4359" width="20" customWidth="1"/>
    <col min="4609" max="4609" width="9.5703125" customWidth="1"/>
    <col min="4614" max="4614" width="18" customWidth="1"/>
    <col min="4615" max="4615" width="20" customWidth="1"/>
    <col min="4865" max="4865" width="9.5703125" customWidth="1"/>
    <col min="4870" max="4870" width="18" customWidth="1"/>
    <col min="4871" max="4871" width="20" customWidth="1"/>
    <col min="5121" max="5121" width="9.5703125" customWidth="1"/>
    <col min="5126" max="5126" width="18" customWidth="1"/>
    <col min="5127" max="5127" width="20" customWidth="1"/>
    <col min="5377" max="5377" width="9.5703125" customWidth="1"/>
    <col min="5382" max="5382" width="18" customWidth="1"/>
    <col min="5383" max="5383" width="20" customWidth="1"/>
    <col min="5633" max="5633" width="9.5703125" customWidth="1"/>
    <col min="5638" max="5638" width="18" customWidth="1"/>
    <col min="5639" max="5639" width="20" customWidth="1"/>
    <col min="5889" max="5889" width="9.5703125" customWidth="1"/>
    <col min="5894" max="5894" width="18" customWidth="1"/>
    <col min="5895" max="5895" width="20" customWidth="1"/>
    <col min="6145" max="6145" width="9.5703125" customWidth="1"/>
    <col min="6150" max="6150" width="18" customWidth="1"/>
    <col min="6151" max="6151" width="20" customWidth="1"/>
    <col min="6401" max="6401" width="9.5703125" customWidth="1"/>
    <col min="6406" max="6406" width="18" customWidth="1"/>
    <col min="6407" max="6407" width="20" customWidth="1"/>
    <col min="6657" max="6657" width="9.5703125" customWidth="1"/>
    <col min="6662" max="6662" width="18" customWidth="1"/>
    <col min="6663" max="6663" width="20" customWidth="1"/>
    <col min="6913" max="6913" width="9.5703125" customWidth="1"/>
    <col min="6918" max="6918" width="18" customWidth="1"/>
    <col min="6919" max="6919" width="20" customWidth="1"/>
    <col min="7169" max="7169" width="9.5703125" customWidth="1"/>
    <col min="7174" max="7174" width="18" customWidth="1"/>
    <col min="7175" max="7175" width="20" customWidth="1"/>
    <col min="7425" max="7425" width="9.5703125" customWidth="1"/>
    <col min="7430" max="7430" width="18" customWidth="1"/>
    <col min="7431" max="7431" width="20" customWidth="1"/>
    <col min="7681" max="7681" width="9.5703125" customWidth="1"/>
    <col min="7686" max="7686" width="18" customWidth="1"/>
    <col min="7687" max="7687" width="20" customWidth="1"/>
    <col min="7937" max="7937" width="9.5703125" customWidth="1"/>
    <col min="7942" max="7942" width="18" customWidth="1"/>
    <col min="7943" max="7943" width="20" customWidth="1"/>
    <col min="8193" max="8193" width="9.5703125" customWidth="1"/>
    <col min="8198" max="8198" width="18" customWidth="1"/>
    <col min="8199" max="8199" width="20" customWidth="1"/>
    <col min="8449" max="8449" width="9.5703125" customWidth="1"/>
    <col min="8454" max="8454" width="18" customWidth="1"/>
    <col min="8455" max="8455" width="20" customWidth="1"/>
    <col min="8705" max="8705" width="9.5703125" customWidth="1"/>
    <col min="8710" max="8710" width="18" customWidth="1"/>
    <col min="8711" max="8711" width="20" customWidth="1"/>
    <col min="8961" max="8961" width="9.5703125" customWidth="1"/>
    <col min="8966" max="8966" width="18" customWidth="1"/>
    <col min="8967" max="8967" width="20" customWidth="1"/>
    <col min="9217" max="9217" width="9.5703125" customWidth="1"/>
    <col min="9222" max="9222" width="18" customWidth="1"/>
    <col min="9223" max="9223" width="20" customWidth="1"/>
    <col min="9473" max="9473" width="9.5703125" customWidth="1"/>
    <col min="9478" max="9478" width="18" customWidth="1"/>
    <col min="9479" max="9479" width="20" customWidth="1"/>
    <col min="9729" max="9729" width="9.5703125" customWidth="1"/>
    <col min="9734" max="9734" width="18" customWidth="1"/>
    <col min="9735" max="9735" width="20" customWidth="1"/>
    <col min="9985" max="9985" width="9.5703125" customWidth="1"/>
    <col min="9990" max="9990" width="18" customWidth="1"/>
    <col min="9991" max="9991" width="20" customWidth="1"/>
    <col min="10241" max="10241" width="9.5703125" customWidth="1"/>
    <col min="10246" max="10246" width="18" customWidth="1"/>
    <col min="10247" max="10247" width="20" customWidth="1"/>
    <col min="10497" max="10497" width="9.5703125" customWidth="1"/>
    <col min="10502" max="10502" width="18" customWidth="1"/>
    <col min="10503" max="10503" width="20" customWidth="1"/>
    <col min="10753" max="10753" width="9.5703125" customWidth="1"/>
    <col min="10758" max="10758" width="18" customWidth="1"/>
    <col min="10759" max="10759" width="20" customWidth="1"/>
    <col min="11009" max="11009" width="9.5703125" customWidth="1"/>
    <col min="11014" max="11014" width="18" customWidth="1"/>
    <col min="11015" max="11015" width="20" customWidth="1"/>
    <col min="11265" max="11265" width="9.5703125" customWidth="1"/>
    <col min="11270" max="11270" width="18" customWidth="1"/>
    <col min="11271" max="11271" width="20" customWidth="1"/>
    <col min="11521" max="11521" width="9.5703125" customWidth="1"/>
    <col min="11526" max="11526" width="18" customWidth="1"/>
    <col min="11527" max="11527" width="20" customWidth="1"/>
    <col min="11777" max="11777" width="9.5703125" customWidth="1"/>
    <col min="11782" max="11782" width="18" customWidth="1"/>
    <col min="11783" max="11783" width="20" customWidth="1"/>
    <col min="12033" max="12033" width="9.5703125" customWidth="1"/>
    <col min="12038" max="12038" width="18" customWidth="1"/>
    <col min="12039" max="12039" width="20" customWidth="1"/>
    <col min="12289" max="12289" width="9.5703125" customWidth="1"/>
    <col min="12294" max="12294" width="18" customWidth="1"/>
    <col min="12295" max="12295" width="20" customWidth="1"/>
    <col min="12545" max="12545" width="9.5703125" customWidth="1"/>
    <col min="12550" max="12550" width="18" customWidth="1"/>
    <col min="12551" max="12551" width="20" customWidth="1"/>
    <col min="12801" max="12801" width="9.5703125" customWidth="1"/>
    <col min="12806" max="12806" width="18" customWidth="1"/>
    <col min="12807" max="12807" width="20" customWidth="1"/>
    <col min="13057" max="13057" width="9.5703125" customWidth="1"/>
    <col min="13062" max="13062" width="18" customWidth="1"/>
    <col min="13063" max="13063" width="20" customWidth="1"/>
    <col min="13313" max="13313" width="9.5703125" customWidth="1"/>
    <col min="13318" max="13318" width="18" customWidth="1"/>
    <col min="13319" max="13319" width="20" customWidth="1"/>
    <col min="13569" max="13569" width="9.5703125" customWidth="1"/>
    <col min="13574" max="13574" width="18" customWidth="1"/>
    <col min="13575" max="13575" width="20" customWidth="1"/>
    <col min="13825" max="13825" width="9.5703125" customWidth="1"/>
    <col min="13830" max="13830" width="18" customWidth="1"/>
    <col min="13831" max="13831" width="20" customWidth="1"/>
    <col min="14081" max="14081" width="9.5703125" customWidth="1"/>
    <col min="14086" max="14086" width="18" customWidth="1"/>
    <col min="14087" max="14087" width="20" customWidth="1"/>
    <col min="14337" max="14337" width="9.5703125" customWidth="1"/>
    <col min="14342" max="14342" width="18" customWidth="1"/>
    <col min="14343" max="14343" width="20" customWidth="1"/>
    <col min="14593" max="14593" width="9.5703125" customWidth="1"/>
    <col min="14598" max="14598" width="18" customWidth="1"/>
    <col min="14599" max="14599" width="20" customWidth="1"/>
    <col min="14849" max="14849" width="9.5703125" customWidth="1"/>
    <col min="14854" max="14854" width="18" customWidth="1"/>
    <col min="14855" max="14855" width="20" customWidth="1"/>
    <col min="15105" max="15105" width="9.5703125" customWidth="1"/>
    <col min="15110" max="15110" width="18" customWidth="1"/>
    <col min="15111" max="15111" width="20" customWidth="1"/>
    <col min="15361" max="15361" width="9.5703125" customWidth="1"/>
    <col min="15366" max="15366" width="18" customWidth="1"/>
    <col min="15367" max="15367" width="20" customWidth="1"/>
    <col min="15617" max="15617" width="9.5703125" customWidth="1"/>
    <col min="15622" max="15622" width="18" customWidth="1"/>
    <col min="15623" max="15623" width="20" customWidth="1"/>
    <col min="15873" max="15873" width="9.5703125" customWidth="1"/>
    <col min="15878" max="15878" width="18" customWidth="1"/>
    <col min="15879" max="15879" width="20" customWidth="1"/>
    <col min="16129" max="16129" width="9.5703125" customWidth="1"/>
    <col min="16134" max="16134" width="18" customWidth="1"/>
    <col min="16135" max="16135" width="20" customWidth="1"/>
  </cols>
  <sheetData>
    <row r="4" spans="1:7" ht="20.25" x14ac:dyDescent="0.3">
      <c r="A4" s="357" t="s">
        <v>78</v>
      </c>
      <c r="B4" s="357"/>
      <c r="C4" s="357"/>
      <c r="D4" s="357"/>
      <c r="E4" s="357"/>
      <c r="F4" s="357"/>
      <c r="G4" s="357"/>
    </row>
    <row r="5" spans="1:7" ht="20.25" x14ac:dyDescent="0.3">
      <c r="A5" s="17"/>
      <c r="B5" s="17"/>
      <c r="C5" s="17"/>
      <c r="D5" s="17"/>
      <c r="E5" s="17"/>
      <c r="F5" s="17"/>
      <c r="G5" s="17"/>
    </row>
    <row r="6" spans="1:7" ht="18.75" customHeight="1" x14ac:dyDescent="0.2">
      <c r="A6" s="68" t="s">
        <v>365</v>
      </c>
      <c r="B6" s="365" t="s">
        <v>252</v>
      </c>
      <c r="C6" s="365"/>
      <c r="D6" s="365"/>
      <c r="E6" s="365"/>
      <c r="F6" s="365"/>
      <c r="G6" s="365"/>
    </row>
    <row r="7" spans="1:7" ht="18.75" customHeight="1" x14ac:dyDescent="0.2">
      <c r="A7" s="68"/>
      <c r="B7" s="365"/>
      <c r="C7" s="365"/>
      <c r="D7" s="365"/>
      <c r="E7" s="365"/>
      <c r="F7" s="365"/>
      <c r="G7" s="365"/>
    </row>
    <row r="8" spans="1:7" ht="15.75" x14ac:dyDescent="0.2">
      <c r="A8" s="18"/>
      <c r="B8" s="26"/>
      <c r="C8" s="26"/>
      <c r="D8" s="26"/>
      <c r="E8" s="26"/>
      <c r="F8" s="26"/>
      <c r="G8" s="26"/>
    </row>
    <row r="9" spans="1:7" ht="21" thickBot="1" x14ac:dyDescent="0.35">
      <c r="A9" s="17"/>
      <c r="B9" s="19"/>
      <c r="C9" s="19"/>
      <c r="D9" s="19"/>
      <c r="E9" s="19"/>
      <c r="F9" s="19"/>
      <c r="G9" s="17"/>
    </row>
    <row r="10" spans="1:7" ht="32.25" customHeight="1" thickBot="1" x14ac:dyDescent="0.25">
      <c r="A10" s="20" t="s">
        <v>3</v>
      </c>
      <c r="B10" s="358" t="s">
        <v>367</v>
      </c>
      <c r="C10" s="359"/>
      <c r="D10" s="359"/>
      <c r="E10" s="359"/>
      <c r="F10" s="360"/>
      <c r="G10" s="21" t="s">
        <v>249</v>
      </c>
    </row>
    <row r="11" spans="1:7" ht="38.25" customHeight="1" x14ac:dyDescent="0.2">
      <c r="A11" s="22">
        <v>1</v>
      </c>
      <c r="B11" s="361" t="s">
        <v>368</v>
      </c>
      <c r="C11" s="362"/>
      <c r="D11" s="362"/>
      <c r="E11" s="362"/>
      <c r="F11" s="363"/>
      <c r="G11" s="340">
        <f>КСС_КАНАЛИЗАЦИЯ!H109</f>
        <v>0</v>
      </c>
    </row>
    <row r="12" spans="1:7" ht="35.25" customHeight="1" x14ac:dyDescent="0.2">
      <c r="A12" s="23">
        <v>2</v>
      </c>
      <c r="B12" s="364" t="s">
        <v>369</v>
      </c>
      <c r="C12" s="364"/>
      <c r="D12" s="364"/>
      <c r="E12" s="364"/>
      <c r="F12" s="364"/>
      <c r="G12" s="341">
        <f>КСС_ВОДОСНАБДЯВАНЕ!H127</f>
        <v>0</v>
      </c>
    </row>
    <row r="13" spans="1:7" ht="31.5" customHeight="1" x14ac:dyDescent="0.2">
      <c r="A13" s="24">
        <v>3</v>
      </c>
      <c r="B13" s="351" t="s">
        <v>250</v>
      </c>
      <c r="C13" s="352"/>
      <c r="D13" s="352"/>
      <c r="E13" s="352"/>
      <c r="F13" s="353"/>
      <c r="G13" s="342">
        <f>G11+G12</f>
        <v>0</v>
      </c>
    </row>
    <row r="14" spans="1:7" ht="31.5" customHeight="1" x14ac:dyDescent="0.2">
      <c r="A14" s="24">
        <v>4</v>
      </c>
      <c r="B14" s="351" t="s">
        <v>366</v>
      </c>
      <c r="C14" s="352"/>
      <c r="D14" s="352"/>
      <c r="E14" s="352"/>
      <c r="F14" s="353"/>
      <c r="G14" s="342">
        <f>ROUND(G13*10%,2)</f>
        <v>0</v>
      </c>
    </row>
    <row r="15" spans="1:7" ht="30.75" customHeight="1" thickBot="1" x14ac:dyDescent="0.25">
      <c r="A15" s="25"/>
      <c r="B15" s="354" t="s">
        <v>251</v>
      </c>
      <c r="C15" s="355"/>
      <c r="D15" s="355"/>
      <c r="E15" s="355"/>
      <c r="F15" s="356"/>
      <c r="G15" s="343">
        <f>G13+G14</f>
        <v>0</v>
      </c>
    </row>
  </sheetData>
  <mergeCells count="8">
    <mergeCell ref="B13:F13"/>
    <mergeCell ref="B14:F14"/>
    <mergeCell ref="B15:F15"/>
    <mergeCell ref="A4:G4"/>
    <mergeCell ref="B10:F10"/>
    <mergeCell ref="B11:F11"/>
    <mergeCell ref="B12:F12"/>
    <mergeCell ref="B6:G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B3066703D7FF4A9FFE16C560D84D9A" ma:contentTypeVersion="8" ma:contentTypeDescription="Create a new document." ma:contentTypeScope="" ma:versionID="16d122788ed93de452891e1e354fd4df">
  <xsd:schema xmlns:xsd="http://www.w3.org/2001/XMLSchema" xmlns:p="http://schemas.microsoft.com/office/2006/metadata/properties" xmlns:ns2="b1f3b5ea-2115-432e-8ddc-6d5e77145f65" targetNamespace="http://schemas.microsoft.com/office/2006/metadata/properties" ma:root="true" ma:fieldsID="80e40b42aaafcc1fc45d0605628f2660" ns2:_="">
    <xsd:import namespace="b1f3b5ea-2115-432e-8ddc-6d5e77145f65"/>
    <xsd:element name="properties">
      <xsd:complexType>
        <xsd:sequence>
          <xsd:element name="documentManagement">
            <xsd:complexType>
              <xsd:all>
                <xsd:element ref="ns2:PublicOrder" minOccurs="0"/>
                <xsd:element ref="ns2:DocDescription" minOccurs="0"/>
                <xsd:element ref="ns2:DocExpirationDate" minOccurs="0"/>
                <xsd:element ref="ns2:DocTitle" minOccurs="0"/>
                <xsd:element ref="ns2:IsFromAccountant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b1f3b5ea-2115-432e-8ddc-6d5e77145f65" elementFormDefault="qualified">
    <xsd:import namespace="http://schemas.microsoft.com/office/2006/documentManagement/types"/>
    <xsd:element name="PublicOrder" ma:index="8" nillable="true" ma:displayName="PublicOrder" ma:list="{a20cc6e1-ce53-4bc2-a22c-b2c7923bb3d4}" ma:internalName="PublicOrder" ma:readOnly="false" ma:showField="ID">
      <xsd:simpleType>
        <xsd:restriction base="dms:Lookup"/>
      </xsd:simpleType>
    </xsd:element>
    <xsd:element name="DocDescription" ma:index="9" nillable="true" ma:displayName="DocDescription" ma:internalName="DocDescription">
      <xsd:simpleType>
        <xsd:restriction base="dms:Note"/>
      </xsd:simpleType>
    </xsd:element>
    <xsd:element name="DocExpirationDate" ma:index="10" nillable="true" ma:displayName="DocExpirationDate" ma:default="Скрий след крайния срок за изтегляне на документацията" ma:format="RadioButtons" ma:internalName="DocExpirationDate">
      <xsd:simpleType>
        <xsd:restriction base="dms:Choice">
          <xsd:enumeration value="Скрий след крайния срок за изтегляне на документацията"/>
          <xsd:enumeration value="Скрий след крайния срок за подаване на оферти"/>
        </xsd:restriction>
      </xsd:simpleType>
    </xsd:element>
    <xsd:element name="DocTitle" ma:index="11" nillable="true" ma:displayName="DocTitle" ma:internalName="DocTitle">
      <xsd:simpleType>
        <xsd:restriction base="dms:Note"/>
      </xsd:simpleType>
    </xsd:element>
    <xsd:element name="IsFromAccountant" ma:index="12" nillable="true" ma:displayName="IsFromAccountant" ma:default="0" ma:internalName="IsFromAccountant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DocTitle xmlns="b1f3b5ea-2115-432e-8ddc-6d5e77145f65">Количествено-стойностни сметки</DocTitle>
    <DocDescription xmlns="b1f3b5ea-2115-432e-8ddc-6d5e77145f65" xsi:nil="true"/>
    <DocExpirationDate xmlns="b1f3b5ea-2115-432e-8ddc-6d5e77145f65" xsi:nil="true"/>
    <IsFromAccountant xmlns="b1f3b5ea-2115-432e-8ddc-6d5e77145f65">false</IsFromAccountant>
    <PublicOrder xmlns="b1f3b5ea-2115-432e-8ddc-6d5e77145f65">1225</PublicOrder>
  </documentManagement>
</p:properties>
</file>

<file path=customXml/itemProps1.xml><?xml version="1.0" encoding="utf-8"?>
<ds:datastoreItem xmlns:ds="http://schemas.openxmlformats.org/officeDocument/2006/customXml" ds:itemID="{CD95E05D-B02E-4C71-A636-64EE0EC17060}"/>
</file>

<file path=customXml/itemProps2.xml><?xml version="1.0" encoding="utf-8"?>
<ds:datastoreItem xmlns:ds="http://schemas.openxmlformats.org/officeDocument/2006/customXml" ds:itemID="{059BD809-2615-4FBD-8FF5-25F6ED730F15}"/>
</file>

<file path=customXml/itemProps3.xml><?xml version="1.0" encoding="utf-8"?>
<ds:datastoreItem xmlns:ds="http://schemas.openxmlformats.org/officeDocument/2006/customXml" ds:itemID="{00017C58-22E6-4A72-853C-981C34F6EA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КСС_КАНАЛИЗАЦИЯ</vt:lpstr>
      <vt:lpstr>КСС_ВОДОСНАБДЯВАНЕ</vt:lpstr>
      <vt:lpstr>Рекапитулация</vt:lpstr>
      <vt:lpstr>КСС_ВОДОСНАБДЯВАНЕ!Print_Area</vt:lpstr>
      <vt:lpstr>КСС_КАНАЛИЗАЦИЯ!Print_Titles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Kireva, Dilyana</dc:creator>
  <cp:lastModifiedBy>Yankova, Irena</cp:lastModifiedBy>
  <cp:lastPrinted>2016-08-04T07:04:18Z</cp:lastPrinted>
  <dcterms:created xsi:type="dcterms:W3CDTF">2016-08-04T06:48:51Z</dcterms:created>
  <dcterms:modified xsi:type="dcterms:W3CDTF">2017-02-15T13:21:08Z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0x01010004B3066703D7FF4A9FFE16C560D84D9A</vt:lpwstr>
  </property>
</Properties>
</file>